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EBB3" lockStructure="1"/>
  <bookViews>
    <workbookView xWindow="120" yWindow="45" windowWidth="19095" windowHeight="11760" activeTab="2"/>
  </bookViews>
  <sheets>
    <sheet name="Summary" sheetId="4" r:id="rId1"/>
    <sheet name="Instructions" sheetId="5" r:id="rId2"/>
    <sheet name="Emission Calculation " sheetId="1" r:id="rId3"/>
  </sheets>
  <definedNames>
    <definedName name="_xlnm.Print_Area" localSheetId="1">Instructions!$A$1:$N$67</definedName>
    <definedName name="_xlnm.Print_Area" localSheetId="0">Summary!$A$1:$M$28</definedName>
  </definedNames>
  <calcPr calcId="145621"/>
</workbook>
</file>

<file path=xl/calcChain.xml><?xml version="1.0" encoding="utf-8"?>
<calcChain xmlns="http://schemas.openxmlformats.org/spreadsheetml/2006/main">
  <c r="F22" i="1" l="1"/>
  <c r="C22" i="1" l="1"/>
  <c r="C20" i="1" l="1"/>
  <c r="I20" i="1" s="1"/>
  <c r="M20" i="1" l="1"/>
  <c r="N20" i="1" s="1"/>
  <c r="J20" i="1"/>
  <c r="F20" i="1"/>
  <c r="C21" i="1" l="1"/>
  <c r="C30" i="1"/>
  <c r="C29" i="1"/>
  <c r="C18" i="1"/>
  <c r="C19" i="1"/>
  <c r="C17" i="1"/>
  <c r="M22" i="1" l="1"/>
  <c r="N22" i="1" s="1"/>
  <c r="I22" i="1"/>
  <c r="J22" i="1" s="1"/>
  <c r="I18" i="1"/>
  <c r="J18" i="1" s="1"/>
  <c r="I17" i="1"/>
  <c r="J17" i="1" s="1"/>
  <c r="N10" i="1"/>
  <c r="E11" i="1"/>
  <c r="N11" i="1"/>
  <c r="F17" i="1"/>
  <c r="M17" i="1"/>
  <c r="N17" i="1" s="1"/>
  <c r="F18" i="1"/>
  <c r="M18" i="1"/>
  <c r="N18" i="1" s="1"/>
  <c r="F19" i="1"/>
  <c r="I19" i="1"/>
  <c r="J19" i="1" s="1"/>
  <c r="M19" i="1"/>
  <c r="N19" i="1" s="1"/>
  <c r="F21" i="1"/>
  <c r="I21" i="1"/>
  <c r="J21" i="1" s="1"/>
  <c r="M21" i="1"/>
  <c r="N21" i="1" s="1"/>
  <c r="F29" i="1"/>
  <c r="I29" i="1"/>
  <c r="J29" i="1" s="1"/>
  <c r="M29" i="1"/>
  <c r="N29" i="1" s="1"/>
  <c r="F30" i="1"/>
  <c r="I30" i="1"/>
  <c r="M30" i="1"/>
  <c r="N30" i="1" s="1"/>
  <c r="F31" i="1" l="1"/>
  <c r="M23" i="1"/>
  <c r="F23" i="1"/>
  <c r="J30" i="1"/>
  <c r="J31" i="1" s="1"/>
  <c r="I31" i="1"/>
  <c r="J23" i="1"/>
  <c r="N31" i="1"/>
  <c r="N23" i="1"/>
  <c r="I23" i="1"/>
  <c r="M31" i="1"/>
  <c r="E17" i="4" l="1"/>
  <c r="L16" i="4"/>
  <c r="L17" i="4"/>
  <c r="L14" i="4"/>
  <c r="L15" i="4"/>
  <c r="E16" i="4" l="1"/>
  <c r="E15" i="4"/>
  <c r="E14" i="4" l="1"/>
</calcChain>
</file>

<file path=xl/sharedStrings.xml><?xml version="1.0" encoding="utf-8"?>
<sst xmlns="http://schemas.openxmlformats.org/spreadsheetml/2006/main" count="132" uniqueCount="94">
  <si>
    <t>(t)</t>
  </si>
  <si>
    <t>Consumption</t>
  </si>
  <si>
    <t>(t C/TJ)</t>
  </si>
  <si>
    <t>Gas/Diesel Oil</t>
  </si>
  <si>
    <t>Lubricants</t>
  </si>
  <si>
    <t>Conversion Factor</t>
  </si>
  <si>
    <t xml:space="preserve">Carbon Emission Factor                     </t>
  </si>
  <si>
    <t>TOTAL</t>
  </si>
  <si>
    <t>Gasoline</t>
  </si>
  <si>
    <t>(TJ/1000t)</t>
  </si>
  <si>
    <t>Year: 20…..</t>
  </si>
  <si>
    <t>(KWh)</t>
  </si>
  <si>
    <t>EDL bill</t>
  </si>
  <si>
    <r>
      <t>CO</t>
    </r>
    <r>
      <rPr>
        <b/>
        <sz val="8"/>
        <color rgb="FF00B050"/>
        <rFont val="Times New Roman"/>
        <family val="1"/>
      </rPr>
      <t>2</t>
    </r>
    <r>
      <rPr>
        <b/>
        <sz val="11"/>
        <color rgb="FF00B050"/>
        <rFont val="Times New Roman"/>
        <family val="1"/>
      </rPr>
      <t xml:space="preserve"> Emissions</t>
    </r>
  </si>
  <si>
    <r>
      <t>CH</t>
    </r>
    <r>
      <rPr>
        <b/>
        <sz val="8"/>
        <color rgb="FF00B050"/>
        <rFont val="Times New Roman"/>
        <family val="1"/>
      </rPr>
      <t>4</t>
    </r>
    <r>
      <rPr>
        <b/>
        <sz val="11"/>
        <color rgb="FF00B050"/>
        <rFont val="Times New Roman"/>
        <family val="1"/>
      </rPr>
      <t xml:space="preserve"> Emissions </t>
    </r>
  </si>
  <si>
    <r>
      <t>N</t>
    </r>
    <r>
      <rPr>
        <b/>
        <sz val="7"/>
        <color rgb="FF00B050"/>
        <rFont val="Times New Roman"/>
        <family val="1"/>
      </rPr>
      <t>2</t>
    </r>
    <r>
      <rPr>
        <b/>
        <sz val="11"/>
        <color rgb="FF00B050"/>
        <rFont val="Times New Roman"/>
        <family val="1"/>
      </rPr>
      <t xml:space="preserve">O Emissions </t>
    </r>
  </si>
  <si>
    <t>Indirect Emissions from Purchased Electricity</t>
  </si>
  <si>
    <r>
      <t>CO</t>
    </r>
    <r>
      <rPr>
        <vertAlign val="subscript"/>
        <sz val="9"/>
        <rFont val="Times New Roman"/>
        <family val="1"/>
      </rPr>
      <t>2</t>
    </r>
    <r>
      <rPr>
        <sz val="9"/>
        <rFont val="Times New Roman"/>
        <family val="1"/>
      </rPr>
      <t xml:space="preserve"> equivalent </t>
    </r>
  </si>
  <si>
    <r>
      <t>N</t>
    </r>
    <r>
      <rPr>
        <vertAlign val="subscript"/>
        <sz val="9"/>
        <rFont val="Times New Roman"/>
        <family val="1"/>
      </rPr>
      <t>2</t>
    </r>
    <r>
      <rPr>
        <sz val="9"/>
        <rFont val="Times New Roman"/>
        <family val="1"/>
      </rPr>
      <t xml:space="preserve">O Emission Factor                     </t>
    </r>
  </si>
  <si>
    <r>
      <t>N</t>
    </r>
    <r>
      <rPr>
        <vertAlign val="subscript"/>
        <sz val="9"/>
        <rFont val="Times New Roman"/>
        <family val="1"/>
      </rPr>
      <t>2</t>
    </r>
    <r>
      <rPr>
        <sz val="9"/>
        <rFont val="Times New Roman"/>
        <family val="1"/>
      </rPr>
      <t xml:space="preserve">O emissions  </t>
    </r>
  </si>
  <si>
    <r>
      <t>(t CO</t>
    </r>
    <r>
      <rPr>
        <vertAlign val="subscript"/>
        <sz val="9"/>
        <rFont val="Times New Roman"/>
        <family val="1"/>
      </rPr>
      <t>2</t>
    </r>
    <r>
      <rPr>
        <sz val="9"/>
        <rFont val="Times New Roman"/>
        <family val="1"/>
      </rPr>
      <t>)</t>
    </r>
  </si>
  <si>
    <r>
      <t>(t CH</t>
    </r>
    <r>
      <rPr>
        <vertAlign val="subscript"/>
        <sz val="9"/>
        <rFont val="Times New Roman"/>
        <family val="1"/>
      </rPr>
      <t>4</t>
    </r>
    <r>
      <rPr>
        <sz val="9"/>
        <rFont val="Times New Roman"/>
        <family val="1"/>
      </rPr>
      <t>)</t>
    </r>
  </si>
  <si>
    <r>
      <t>CH</t>
    </r>
    <r>
      <rPr>
        <vertAlign val="subscript"/>
        <sz val="9"/>
        <rFont val="Times New Roman"/>
        <family val="1"/>
      </rPr>
      <t>4</t>
    </r>
    <r>
      <rPr>
        <sz val="9"/>
        <rFont val="Times New Roman"/>
        <family val="1"/>
      </rPr>
      <t xml:space="preserve"> Emission Factor                     </t>
    </r>
  </si>
  <si>
    <r>
      <t>CH</t>
    </r>
    <r>
      <rPr>
        <vertAlign val="subscript"/>
        <sz val="9"/>
        <rFont val="Times New Roman"/>
        <family val="1"/>
      </rPr>
      <t>4</t>
    </r>
    <r>
      <rPr>
        <sz val="9"/>
        <rFont val="Times New Roman"/>
        <family val="1"/>
      </rPr>
      <t xml:space="preserve"> emissions  </t>
    </r>
  </si>
  <si>
    <r>
      <t>CO</t>
    </r>
    <r>
      <rPr>
        <vertAlign val="subscript"/>
        <sz val="9"/>
        <rFont val="Times New Roman"/>
        <family val="1"/>
      </rPr>
      <t xml:space="preserve">2 </t>
    </r>
    <r>
      <rPr>
        <sz val="9"/>
        <rFont val="Times New Roman"/>
        <family val="1"/>
      </rPr>
      <t xml:space="preserve">equivalent </t>
    </r>
  </si>
  <si>
    <t>Shared generator - Single phase</t>
  </si>
  <si>
    <t xml:space="preserve">Current </t>
  </si>
  <si>
    <t>Working hours</t>
  </si>
  <si>
    <t>(hours)</t>
  </si>
  <si>
    <t>Carbon Emission Factor</t>
  </si>
  <si>
    <r>
      <t>CO</t>
    </r>
    <r>
      <rPr>
        <vertAlign val="subscript"/>
        <sz val="9"/>
        <rFont val="Times New Roman"/>
        <family val="1"/>
      </rPr>
      <t>2</t>
    </r>
    <r>
      <rPr>
        <sz val="9"/>
        <rFont val="Times New Roman"/>
        <family val="1"/>
      </rPr>
      <t xml:space="preserve">  emissions  </t>
    </r>
  </si>
  <si>
    <t>Shared generator - Triple phase</t>
  </si>
  <si>
    <t>Voltage</t>
  </si>
  <si>
    <t>(V)</t>
  </si>
  <si>
    <t>(A)</t>
  </si>
  <si>
    <t>Emission Factor</t>
  </si>
  <si>
    <r>
      <t>(t CO</t>
    </r>
    <r>
      <rPr>
        <vertAlign val="subscript"/>
        <sz val="8"/>
        <rFont val="Times New Roman"/>
        <family val="1"/>
      </rPr>
      <t>2</t>
    </r>
    <r>
      <rPr>
        <sz val="8"/>
        <rFont val="Times New Roman"/>
        <family val="1"/>
      </rPr>
      <t>/MWh)</t>
    </r>
  </si>
  <si>
    <t>Direct Emissions from Stationary Fuel Combustion</t>
  </si>
  <si>
    <t>Buisness Related Transport</t>
  </si>
  <si>
    <t>Gas/Diesel Oil for Electricity</t>
  </si>
  <si>
    <t>Gas/Diesel Oil for Space Heating</t>
  </si>
  <si>
    <t>Gas/Diesel Oil for Water Heating</t>
  </si>
  <si>
    <r>
      <t>Total direct CO</t>
    </r>
    <r>
      <rPr>
        <b/>
        <sz val="8"/>
        <color rgb="FF00B050"/>
        <rFont val="Times New Roman"/>
        <family val="1"/>
      </rPr>
      <t>2</t>
    </r>
    <r>
      <rPr>
        <b/>
        <sz val="11"/>
        <color rgb="FF00B050"/>
        <rFont val="Times New Roman"/>
        <family val="1"/>
      </rPr>
      <t xml:space="preserve"> emissions </t>
    </r>
  </si>
  <si>
    <r>
      <t>Total direct CH</t>
    </r>
    <r>
      <rPr>
        <b/>
        <sz val="7"/>
        <color rgb="FF00B050"/>
        <rFont val="Times New Roman"/>
        <family val="1"/>
      </rPr>
      <t>4</t>
    </r>
    <r>
      <rPr>
        <b/>
        <sz val="11"/>
        <color rgb="FF00B050"/>
        <rFont val="Times New Roman"/>
        <family val="1"/>
      </rPr>
      <t xml:space="preserve"> emissions </t>
    </r>
  </si>
  <si>
    <r>
      <t>Total direct N</t>
    </r>
    <r>
      <rPr>
        <b/>
        <sz val="7"/>
        <color rgb="FF00B050"/>
        <rFont val="Times New Roman"/>
        <family val="1"/>
      </rPr>
      <t>2</t>
    </r>
    <r>
      <rPr>
        <b/>
        <sz val="11"/>
        <color rgb="FF00B050"/>
        <rFont val="Times New Roman"/>
        <family val="1"/>
      </rPr>
      <t xml:space="preserve">O emissions </t>
    </r>
  </si>
  <si>
    <r>
      <t>Total direct CO</t>
    </r>
    <r>
      <rPr>
        <b/>
        <sz val="7"/>
        <color rgb="FF00B050"/>
        <rFont val="Times New Roman"/>
        <family val="1"/>
      </rPr>
      <t>2</t>
    </r>
    <r>
      <rPr>
        <b/>
        <sz val="11"/>
        <color rgb="FF00B050"/>
        <rFont val="Times New Roman"/>
        <family val="1"/>
      </rPr>
      <t xml:space="preserve"> eq emissions (t)</t>
    </r>
  </si>
  <si>
    <t>Company: ………..</t>
  </si>
  <si>
    <t>Is the verifying party accredited?</t>
  </si>
  <si>
    <t>Company</t>
  </si>
  <si>
    <t>Address</t>
  </si>
  <si>
    <t>Contact Person</t>
  </si>
  <si>
    <t>E-mail</t>
  </si>
  <si>
    <t>Phone</t>
  </si>
  <si>
    <t>Greenhouse Gas Inventory report covers the year:</t>
  </si>
  <si>
    <t>20…</t>
  </si>
  <si>
    <t>Name:</t>
  </si>
  <si>
    <t>Date:</t>
  </si>
  <si>
    <t>Signature:</t>
  </si>
  <si>
    <t>For any inquiry regarding reporting the Greenhouse Gas Emissions, please contact the Ministry of Environment - Phone: 01-976555 ext. 469, E-mail: climatechange@moe.gov.lb</t>
  </si>
  <si>
    <t xml:space="preserve">Total direct NOx emissions </t>
  </si>
  <si>
    <t xml:space="preserve">Total direct NMVOC emissions </t>
  </si>
  <si>
    <r>
      <t>Total direct SO</t>
    </r>
    <r>
      <rPr>
        <b/>
        <sz val="7"/>
        <color rgb="FF00B050"/>
        <rFont val="Times New Roman"/>
        <family val="1"/>
      </rPr>
      <t>2</t>
    </r>
    <r>
      <rPr>
        <b/>
        <sz val="11"/>
        <color rgb="FF00B050"/>
        <rFont val="Times New Roman"/>
        <family val="1"/>
      </rPr>
      <t xml:space="preserve"> eq emissions (t)</t>
    </r>
  </si>
  <si>
    <t>Direct Air Pollutants Emissions from Company (tonnes)</t>
  </si>
  <si>
    <t>Direct Greenhouse Gas Emissions from Company (tonnes)</t>
  </si>
  <si>
    <t xml:space="preserve">Total direct CO emissions </t>
  </si>
  <si>
    <t>Introduce values in shaded areas only, if applicable</t>
  </si>
  <si>
    <t>Consumption of Lubricants</t>
  </si>
  <si>
    <t xml:space="preserve"> Calculate Indirect Emissions from Purchased Electricity</t>
  </si>
  <si>
    <t>Calculate Direct Emissions from Stationary Fuel Combustion</t>
  </si>
  <si>
    <t>Shared generators:
Current 
Working hours</t>
  </si>
  <si>
    <t>Consumption from Electricité du Liban (EDL)</t>
  </si>
  <si>
    <t>Consumption of Gas/Diesel Oil for Electricity, Space Heating and Water Heating</t>
  </si>
  <si>
    <t>Calculate Emissions from Buisness related Transport</t>
  </si>
  <si>
    <t>General guidelines</t>
  </si>
  <si>
    <t>- Only introduce values in the shaded cells</t>
  </si>
  <si>
    <t>- If one or more category is not applicable to your company, leave the value "0" in the shaded cell.</t>
  </si>
  <si>
    <t>- Always make sure that the value you entered in the model is in the correct unit. All units are mentioned under each parameter in the "Emission Calculation" sheet of this workbook.</t>
  </si>
  <si>
    <t>Consumption of Gas/Diesel Oil and/or Gasoline for Transport</t>
  </si>
  <si>
    <t>………………</t>
  </si>
  <si>
    <t>……..</t>
  </si>
  <si>
    <t>I hereby certify that the statements and information in this application form are true and correct to the best of my knowledge.</t>
  </si>
  <si>
    <t>Consumption of Fuel 
for cooking</t>
  </si>
  <si>
    <r>
      <t>- Once you enter your data, the model will automatically calculate your direct and indirect emissions of Greenhouse Gases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specific categories. The model will also generate a summary of some Air Pollutant (NMVOC, CO, NOx and SO</t>
    </r>
    <r>
      <rPr>
        <vertAlign val="subscript"/>
        <sz val="10"/>
        <color theme="1"/>
        <rFont val="Times New Roman"/>
        <family val="1"/>
      </rPr>
      <t>2</t>
    </r>
    <r>
      <rPr>
        <sz val="10"/>
        <color theme="1"/>
        <rFont val="Times New Roman"/>
        <family val="1"/>
      </rPr>
      <t>) Emissions on the first sheet of this workbook, named "Background Information".</t>
    </r>
  </si>
  <si>
    <t xml:space="preserve">Your EDL bills contain your Kilowatt/hour consumption of electricity. Insert the KWh sum of all your bills of the reporting year in the shaded cell. </t>
  </si>
  <si>
    <t>If you do not own a private generator and are connected to a neighborhood generator, you need to first determine whether you have a single phase or triple phase subscription.
Then, in the appropriate row (leave the other one empty), insert the number of Ampers you are subscribed to and the number of hours of electricity that the shared generator supported you during the reporting year.</t>
  </si>
  <si>
    <t>Gas for cooking</t>
  </si>
  <si>
    <t>(t/TJ)</t>
  </si>
  <si>
    <r>
      <t>(t CO</t>
    </r>
    <r>
      <rPr>
        <vertAlign val="subscript"/>
        <sz val="9"/>
        <rFont val="Times New Roman"/>
        <family val="1"/>
      </rPr>
      <t>2</t>
    </r>
    <r>
      <rPr>
        <sz val="9"/>
        <rFont val="Times New Roman"/>
        <family val="1"/>
      </rPr>
      <t>/MWh)</t>
    </r>
  </si>
  <si>
    <t>(l)</t>
  </si>
  <si>
    <t>Heavy Fuel Oil for Boilers</t>
  </si>
  <si>
    <t>If you own a generator for power production, enter the amount of Gas and/or Diesel Oil (in liters) used during the reporting year to run the generator. 
If you use Gas and/or Diesel Oil to heat your water and your space, enter the amount of Gas and/or Diesel Oil (in liters) used during the reporting year for these purposes.
If you do not have the amount of Gas/Diesel Oil used for each of these purposes seperately, enter the entire amount (in liter) in one of the cells and leave the value "0" in the two others.</t>
  </si>
  <si>
    <t>If you consume fuel for cooking (LPG), enter the amount of fuel (in liters) used for this purpose during the reporting year.</t>
  </si>
  <si>
    <t>If you consume lubricants to run your equipment, insert the amount of lubricant (in liters) used for this purpose during the reporting year</t>
  </si>
  <si>
    <t>If your company owns vehicles, enter the amount of Gas/Diesel Oil and/or Gasoline (in litres) consumed during the reporting year to run these vehicles. Note that only Buisness related trips should be included. Commuting to and from work should not be considered here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</si>
</sst>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9"/>
      <name val="Times New Roman"/>
      <family val="1"/>
    </font>
    <font>
      <sz val="8"/>
      <name val="Helvetica"/>
    </font>
    <font>
      <b/>
      <sz val="8"/>
      <name val="Times New Roman"/>
      <family val="1"/>
    </font>
    <font>
      <b/>
      <sz val="9"/>
      <name val="Times New Roman"/>
      <family val="1"/>
    </font>
    <font>
      <sz val="8"/>
      <name val="Times New Roman"/>
      <family val="1"/>
    </font>
    <font>
      <sz val="11"/>
      <color theme="1"/>
      <name val="Times New Roman"/>
      <family val="1"/>
    </font>
    <font>
      <sz val="11"/>
      <name val="Times New Roman"/>
      <family val="1"/>
    </font>
    <font>
      <b/>
      <sz val="14"/>
      <color rgb="FF0070C0"/>
      <name val="Times New Roman"/>
      <family val="1"/>
    </font>
    <font>
      <b/>
      <sz val="11"/>
      <color rgb="FF0070C0"/>
      <name val="Times New Roman"/>
      <family val="1"/>
    </font>
    <font>
      <b/>
      <sz val="11"/>
      <color rgb="FF00B050"/>
      <name val="Times New Roman"/>
      <family val="1"/>
    </font>
    <font>
      <b/>
      <sz val="8"/>
      <color rgb="FF00B050"/>
      <name val="Times New Roman"/>
      <family val="1"/>
    </font>
    <font>
      <b/>
      <sz val="7"/>
      <color rgb="FF00B050"/>
      <name val="Times New Roman"/>
      <family val="1"/>
    </font>
    <font>
      <b/>
      <i/>
      <sz val="11"/>
      <name val="Times New Roman"/>
      <family val="1"/>
    </font>
    <font>
      <vertAlign val="subscript"/>
      <sz val="9"/>
      <name val="Times New Roman"/>
      <family val="1"/>
    </font>
    <font>
      <sz val="9"/>
      <color theme="1"/>
      <name val="Times New Roman"/>
      <family val="1"/>
    </font>
    <font>
      <b/>
      <sz val="11"/>
      <color theme="3" tint="-0.249977111117893"/>
      <name val="Times New Roman"/>
      <family val="1"/>
    </font>
    <font>
      <vertAlign val="subscript"/>
      <sz val="8"/>
      <name val="Times New Roman"/>
      <family val="1"/>
    </font>
    <font>
      <b/>
      <sz val="9"/>
      <color rgb="FF0070C0"/>
      <name val="Times New Roman"/>
      <family val="1"/>
    </font>
    <font>
      <i/>
      <sz val="9"/>
      <color theme="1"/>
      <name val="Times New Roman"/>
      <family val="1"/>
    </font>
    <font>
      <b/>
      <sz val="10"/>
      <color theme="3" tint="-0.249977111117893"/>
      <name val="Times New Roman"/>
      <family val="1"/>
    </font>
    <font>
      <sz val="10"/>
      <color theme="1"/>
      <name val="Times New Roman"/>
      <family val="1"/>
    </font>
    <font>
      <vertAlign val="subscript"/>
      <sz val="10"/>
      <color theme="1"/>
      <name val="Times New Roman"/>
      <family val="1"/>
    </font>
    <font>
      <sz val="10"/>
      <color theme="1"/>
      <name val="Calibri"/>
      <family val="2"/>
      <scheme val="minor"/>
    </font>
    <font>
      <b/>
      <sz val="10"/>
      <color rgb="FF00B050"/>
      <name val="Times New Roman"/>
      <family val="1"/>
    </font>
    <font>
      <i/>
      <sz val="11"/>
      <color theme="1"/>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indexed="39"/>
      </patternFill>
    </fill>
  </fills>
  <borders count="10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double">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bottom style="thin">
        <color rgb="FF0070C0"/>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diagonal/>
    </border>
    <border>
      <left/>
      <right/>
      <top style="thin">
        <color indexed="64"/>
      </top>
      <bottom style="double">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theme="4"/>
      </left>
      <right/>
      <top/>
      <bottom/>
      <diagonal/>
    </border>
    <border>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top/>
      <bottom style="thin">
        <color theme="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theme="4"/>
      </right>
      <top style="thin">
        <color theme="4"/>
      </top>
      <bottom style="thin">
        <color theme="4"/>
      </bottom>
      <diagonal/>
    </border>
    <border>
      <left style="thin">
        <color theme="3"/>
      </left>
      <right style="thin">
        <color theme="3"/>
      </right>
      <top style="thin">
        <color theme="3"/>
      </top>
      <bottom style="thin">
        <color theme="3"/>
      </bottom>
      <diagonal/>
    </border>
    <border>
      <left/>
      <right/>
      <top style="thin">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right style="medium">
        <color theme="3"/>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medium">
        <color theme="3"/>
      </right>
      <top style="thin">
        <color theme="3"/>
      </top>
      <bottom style="thin">
        <color theme="3"/>
      </bottom>
      <diagonal/>
    </border>
    <border>
      <left style="thin">
        <color theme="3"/>
      </left>
      <right/>
      <top style="thin">
        <color theme="3"/>
      </top>
      <bottom style="medium">
        <color theme="3"/>
      </bottom>
      <diagonal/>
    </border>
    <border>
      <left/>
      <right/>
      <top style="thin">
        <color theme="3"/>
      </top>
      <bottom style="medium">
        <color theme="3"/>
      </bottom>
      <diagonal/>
    </border>
    <border>
      <left/>
      <right style="medium">
        <color theme="3"/>
      </right>
      <top style="thin">
        <color theme="3"/>
      </top>
      <bottom style="medium">
        <color theme="3"/>
      </bottom>
      <diagonal/>
    </border>
    <border>
      <left style="medium">
        <color theme="3"/>
      </left>
      <right/>
      <top style="thin">
        <color theme="3"/>
      </top>
      <bottom/>
      <diagonal/>
    </border>
    <border>
      <left style="medium">
        <color theme="3"/>
      </left>
      <right/>
      <top style="medium">
        <color theme="3"/>
      </top>
      <bottom style="thin">
        <color theme="3"/>
      </bottom>
      <diagonal/>
    </border>
    <border>
      <left/>
      <right/>
      <top style="medium">
        <color theme="3"/>
      </top>
      <bottom style="thin">
        <color theme="3"/>
      </bottom>
      <diagonal/>
    </border>
    <border>
      <left/>
      <right style="medium">
        <color theme="3"/>
      </right>
      <top style="medium">
        <color theme="3"/>
      </top>
      <bottom style="thin">
        <color theme="3"/>
      </bottom>
      <diagonal/>
    </border>
    <border>
      <left style="medium">
        <color theme="3"/>
      </left>
      <right/>
      <top style="thin">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diagonal/>
    </border>
    <border>
      <left style="thin">
        <color theme="3"/>
      </left>
      <right/>
      <top/>
      <bottom/>
      <diagonal/>
    </border>
    <border>
      <left style="thin">
        <color theme="3"/>
      </left>
      <right/>
      <top/>
      <bottom style="thin">
        <color theme="3"/>
      </bottom>
      <diagonal/>
    </border>
    <border>
      <left/>
      <right/>
      <top/>
      <bottom style="thin">
        <color theme="3"/>
      </bottom>
      <diagonal/>
    </border>
    <border>
      <left/>
      <right style="medium">
        <color theme="3"/>
      </right>
      <top/>
      <bottom style="thin">
        <color theme="3"/>
      </bottom>
      <diagonal/>
    </border>
    <border>
      <left/>
      <right style="thin">
        <color theme="3"/>
      </right>
      <top style="thin">
        <color theme="3"/>
      </top>
      <bottom/>
      <diagonal/>
    </border>
    <border>
      <left/>
      <right style="thin">
        <color theme="3"/>
      </right>
      <top/>
      <bottom/>
      <diagonal/>
    </border>
    <border>
      <left style="medium">
        <color theme="3"/>
      </left>
      <right/>
      <top/>
      <bottom style="thin">
        <color theme="3"/>
      </bottom>
      <diagonal/>
    </border>
    <border>
      <left/>
      <right style="thin">
        <color theme="3"/>
      </right>
      <top/>
      <bottom style="thin">
        <color theme="3"/>
      </bottom>
      <diagonal/>
    </border>
    <border>
      <left style="medium">
        <color theme="3"/>
      </left>
      <right/>
      <top style="thin">
        <color theme="3"/>
      </top>
      <bottom style="medium">
        <color theme="3"/>
      </bottom>
      <diagonal/>
    </border>
    <border>
      <left/>
      <right style="thin">
        <color theme="3"/>
      </right>
      <top style="thin">
        <color theme="3"/>
      </top>
      <bottom style="medium">
        <color theme="3"/>
      </bottom>
      <diagonal/>
    </border>
    <border>
      <left style="thin">
        <color theme="3"/>
      </left>
      <right/>
      <top/>
      <bottom style="medium">
        <color theme="3"/>
      </bottom>
      <diagonal/>
    </border>
    <border>
      <left/>
      <right style="thin">
        <color indexed="64"/>
      </right>
      <top style="thin">
        <color indexed="64"/>
      </top>
      <bottom style="double">
        <color indexed="64"/>
      </bottom>
      <diagonal/>
    </border>
  </borders>
  <cellStyleXfs count="3">
    <xf numFmtId="0" fontId="0" fillId="0" borderId="0"/>
    <xf numFmtId="0" fontId="2" fillId="0" borderId="0"/>
    <xf numFmtId="0" fontId="2" fillId="0" borderId="0"/>
  </cellStyleXfs>
  <cellXfs count="220">
    <xf numFmtId="0" fontId="0" fillId="0" borderId="0" xfId="0"/>
    <xf numFmtId="0" fontId="1" fillId="0" borderId="0" xfId="2" applyNumberFormat="1" applyFont="1" applyAlignment="1" applyProtection="1">
      <alignment horizontal="center" vertical="top" wrapText="1"/>
    </xf>
    <xf numFmtId="4" fontId="1" fillId="0" borderId="4" xfId="2" applyNumberFormat="1" applyFont="1" applyBorder="1" applyAlignment="1" applyProtection="1">
      <alignment horizontal="right" vertical="center"/>
    </xf>
    <xf numFmtId="0" fontId="1" fillId="0" borderId="7" xfId="2" quotePrefix="1" applyNumberFormat="1" applyFont="1" applyBorder="1" applyAlignment="1" applyProtection="1">
      <alignment horizontal="center" wrapText="1"/>
    </xf>
    <xf numFmtId="0" fontId="1" fillId="0" borderId="7" xfId="2" applyNumberFormat="1" applyFont="1" applyBorder="1" applyAlignment="1" applyProtection="1">
      <alignment horizontal="center" wrapText="1"/>
    </xf>
    <xf numFmtId="0" fontId="1" fillId="0" borderId="9" xfId="2" quotePrefix="1" applyNumberFormat="1" applyFont="1" applyBorder="1" applyAlignment="1" applyProtection="1">
      <alignment horizontal="center" vertical="center" wrapText="1"/>
    </xf>
    <xf numFmtId="0" fontId="1" fillId="0" borderId="9" xfId="2" applyNumberFormat="1" applyFont="1" applyBorder="1" applyAlignment="1" applyProtection="1">
      <alignment horizontal="center" vertical="center" wrapText="1"/>
    </xf>
    <xf numFmtId="0" fontId="1" fillId="0" borderId="3" xfId="2" quotePrefix="1" applyNumberFormat="1" applyFont="1" applyBorder="1" applyAlignment="1" applyProtection="1">
      <alignment horizontal="center" wrapText="1"/>
    </xf>
    <xf numFmtId="0" fontId="1" fillId="0" borderId="10" xfId="2" quotePrefix="1" applyNumberFormat="1" applyFont="1" applyBorder="1" applyAlignment="1" applyProtection="1">
      <alignment horizontal="center" vertical="center" wrapText="1"/>
    </xf>
    <xf numFmtId="0" fontId="1" fillId="0" borderId="7" xfId="2" applyNumberFormat="1" applyFont="1" applyBorder="1" applyAlignment="1" applyProtection="1">
      <alignment horizontal="center" vertical="center" wrapText="1"/>
    </xf>
    <xf numFmtId="0" fontId="1" fillId="0" borderId="3" xfId="2" applyNumberFormat="1" applyFont="1" applyBorder="1" applyAlignment="1" applyProtection="1">
      <alignment horizontal="center" vertical="center" wrapText="1"/>
    </xf>
    <xf numFmtId="0" fontId="1" fillId="0" borderId="0" xfId="0" quotePrefix="1" applyNumberFormat="1" applyFont="1" applyBorder="1" applyAlignment="1" applyProtection="1">
      <alignment horizontal="center" vertical="top" wrapText="1"/>
    </xf>
    <xf numFmtId="0" fontId="1" fillId="0" borderId="0" xfId="0" quotePrefix="1" applyNumberFormat="1" applyFont="1" applyBorder="1" applyAlignment="1" applyProtection="1">
      <alignment horizontal="center" wrapText="1"/>
    </xf>
    <xf numFmtId="0" fontId="1" fillId="0" borderId="8" xfId="0" quotePrefix="1" applyNumberFormat="1" applyFont="1" applyBorder="1" applyAlignment="1" applyProtection="1">
      <alignment horizontal="center" wrapText="1"/>
    </xf>
    <xf numFmtId="0" fontId="1" fillId="4" borderId="5" xfId="2" applyNumberFormat="1" applyFont="1" applyFill="1" applyBorder="1" applyAlignment="1" applyProtection="1">
      <alignment horizontal="left" vertical="center"/>
    </xf>
    <xf numFmtId="0" fontId="4" fillId="2" borderId="2" xfId="2" applyNumberFormat="1" applyFont="1" applyFill="1" applyBorder="1" applyAlignment="1" applyProtection="1">
      <alignment horizontal="right" vertical="center"/>
    </xf>
    <xf numFmtId="0" fontId="4" fillId="2" borderId="6" xfId="2" applyNumberFormat="1" applyFont="1" applyFill="1" applyBorder="1" applyAlignment="1" applyProtection="1">
      <alignment horizontal="center" vertical="center"/>
    </xf>
    <xf numFmtId="4" fontId="4" fillId="2" borderId="2" xfId="2" applyNumberFormat="1" applyFont="1" applyFill="1" applyBorder="1" applyAlignment="1" applyProtection="1">
      <alignment horizontal="right" vertical="center"/>
    </xf>
    <xf numFmtId="0" fontId="1" fillId="1" borderId="16" xfId="2" applyNumberFormat="1" applyFont="1" applyFill="1" applyBorder="1" applyAlignment="1" applyProtection="1">
      <alignment horizontal="right" vertical="center"/>
      <protection locked="0"/>
    </xf>
    <xf numFmtId="4" fontId="10" fillId="0" borderId="17" xfId="0" applyNumberFormat="1" applyFont="1" applyFill="1" applyBorder="1"/>
    <xf numFmtId="4" fontId="10" fillId="0" borderId="18" xfId="0" applyNumberFormat="1" applyFont="1" applyFill="1" applyBorder="1"/>
    <xf numFmtId="4" fontId="10" fillId="0" borderId="19" xfId="0" applyNumberFormat="1" applyFont="1" applyFill="1" applyBorder="1"/>
    <xf numFmtId="0" fontId="3" fillId="0" borderId="21" xfId="2" quotePrefix="1" applyNumberFormat="1" applyFont="1" applyFill="1" applyBorder="1" applyAlignment="1" applyProtection="1">
      <alignment horizontal="left" wrapText="1"/>
    </xf>
    <xf numFmtId="0" fontId="3" fillId="0" borderId="20" xfId="2" quotePrefix="1" applyNumberFormat="1" applyFont="1" applyFill="1" applyBorder="1" applyAlignment="1" applyProtection="1">
      <alignment horizontal="left" vertical="center" wrapText="1"/>
    </xf>
    <xf numFmtId="0" fontId="3" fillId="0" borderId="0" xfId="2" quotePrefix="1" applyNumberFormat="1" applyFont="1" applyFill="1" applyBorder="1" applyAlignment="1" applyProtection="1">
      <alignment horizontal="left" wrapText="1"/>
    </xf>
    <xf numFmtId="0" fontId="1" fillId="0" borderId="3" xfId="0" quotePrefix="1" applyNumberFormat="1" applyFont="1" applyBorder="1" applyAlignment="1" applyProtection="1">
      <alignment horizontal="center" wrapText="1"/>
    </xf>
    <xf numFmtId="0" fontId="1" fillId="4" borderId="5" xfId="2" applyNumberFormat="1" applyFont="1" applyFill="1" applyBorder="1" applyAlignment="1" applyProtection="1">
      <alignment horizontal="left" vertical="center" wrapText="1"/>
    </xf>
    <xf numFmtId="0" fontId="1" fillId="0" borderId="10" xfId="0" quotePrefix="1" applyNumberFormat="1" applyFont="1" applyBorder="1" applyAlignment="1" applyProtection="1">
      <alignment horizontal="center" wrapText="1"/>
    </xf>
    <xf numFmtId="0" fontId="1" fillId="0" borderId="3" xfId="2" applyNumberFormat="1" applyFont="1" applyBorder="1" applyAlignment="1" applyProtection="1">
      <alignment horizontal="center" wrapText="1"/>
    </xf>
    <xf numFmtId="0" fontId="1" fillId="0" borderId="10" xfId="2" applyNumberFormat="1" applyFont="1" applyBorder="1" applyAlignment="1" applyProtection="1">
      <alignment horizontal="center" vertical="center" wrapText="1"/>
    </xf>
    <xf numFmtId="4" fontId="1" fillId="2" borderId="1" xfId="2" applyNumberFormat="1" applyFont="1" applyFill="1" applyBorder="1" applyAlignment="1" applyProtection="1">
      <alignment horizontal="right" vertical="center"/>
    </xf>
    <xf numFmtId="0" fontId="1" fillId="0" borderId="36" xfId="0" quotePrefix="1" applyNumberFormat="1" applyFont="1" applyBorder="1" applyAlignment="1" applyProtection="1">
      <alignment horizontal="center" wrapText="1"/>
    </xf>
    <xf numFmtId="0" fontId="1" fillId="4" borderId="28" xfId="2" applyNumberFormat="1" applyFont="1" applyFill="1" applyBorder="1" applyAlignment="1" applyProtection="1">
      <alignment vertical="center" wrapText="1"/>
    </xf>
    <xf numFmtId="0" fontId="1" fillId="4" borderId="35" xfId="2" quotePrefix="1" applyNumberFormat="1" applyFont="1" applyFill="1" applyBorder="1" applyAlignment="1" applyProtection="1">
      <alignment wrapText="1"/>
    </xf>
    <xf numFmtId="0" fontId="1" fillId="0" borderId="34" xfId="2" applyNumberFormat="1" applyFont="1" applyFill="1" applyBorder="1" applyAlignment="1" applyProtection="1">
      <alignment vertical="center" wrapText="1"/>
    </xf>
    <xf numFmtId="0" fontId="1" fillId="0" borderId="34" xfId="2" quotePrefix="1" applyNumberFormat="1" applyFont="1" applyFill="1" applyBorder="1" applyAlignment="1" applyProtection="1">
      <alignment wrapText="1"/>
    </xf>
    <xf numFmtId="0" fontId="1" fillId="0" borderId="8" xfId="2" applyNumberFormat="1" applyFont="1" applyBorder="1" applyAlignment="1" applyProtection="1">
      <alignment horizontal="center" vertical="center" wrapText="1"/>
    </xf>
    <xf numFmtId="0" fontId="5" fillId="0" borderId="33" xfId="0" quotePrefix="1" applyNumberFormat="1" applyFont="1" applyBorder="1" applyAlignment="1" applyProtection="1">
      <alignment horizontal="center" wrapText="1"/>
    </xf>
    <xf numFmtId="0" fontId="4" fillId="2" borderId="6" xfId="2" applyNumberFormat="1" applyFont="1" applyFill="1" applyBorder="1" applyAlignment="1" applyProtection="1">
      <alignment horizontal="right" vertical="center"/>
    </xf>
    <xf numFmtId="0" fontId="1" fillId="1" borderId="1" xfId="2" applyNumberFormat="1" applyFont="1" applyFill="1" applyBorder="1" applyAlignment="1" applyProtection="1">
      <alignment horizontal="right" vertical="center"/>
      <protection locked="0"/>
    </xf>
    <xf numFmtId="0" fontId="0" fillId="0" borderId="41" xfId="0" applyBorder="1"/>
    <xf numFmtId="0" fontId="9" fillId="0" borderId="0" xfId="0" applyFont="1" applyAlignment="1">
      <alignment horizontal="left"/>
    </xf>
    <xf numFmtId="0" fontId="0" fillId="0" borderId="0" xfId="0" applyBorder="1"/>
    <xf numFmtId="0" fontId="0" fillId="0" borderId="42" xfId="0" applyBorder="1"/>
    <xf numFmtId="0" fontId="16" fillId="0" borderId="41" xfId="0" applyFont="1" applyFill="1" applyBorder="1" applyAlignment="1"/>
    <xf numFmtId="0" fontId="0" fillId="0" borderId="45" xfId="0" applyBorder="1"/>
    <xf numFmtId="0" fontId="7" fillId="4" borderId="24" xfId="2" applyNumberFormat="1" applyFont="1" applyFill="1" applyBorder="1" applyAlignment="1" applyProtection="1">
      <alignment vertical="center" wrapText="1"/>
    </xf>
    <xf numFmtId="0" fontId="7" fillId="4" borderId="11" xfId="2" applyNumberFormat="1" applyFont="1" applyFill="1" applyBorder="1" applyAlignment="1" applyProtection="1">
      <alignment vertical="center" wrapText="1"/>
    </xf>
    <xf numFmtId="0" fontId="18" fillId="0" borderId="0" xfId="0" applyFont="1" applyAlignment="1">
      <alignment horizontal="left"/>
    </xf>
    <xf numFmtId="0" fontId="19" fillId="0" borderId="0" xfId="0" applyFont="1"/>
    <xf numFmtId="4" fontId="1" fillId="0" borderId="4" xfId="2" applyNumberFormat="1" applyFont="1" applyFill="1" applyBorder="1" applyAlignment="1" applyProtection="1">
      <alignment horizontal="right" vertical="center"/>
    </xf>
    <xf numFmtId="0" fontId="0" fillId="0" borderId="0" xfId="0" applyFill="1" applyBorder="1"/>
    <xf numFmtId="0" fontId="6" fillId="0" borderId="53" xfId="0" applyFont="1" applyFill="1" applyBorder="1" applyAlignment="1">
      <alignment vertical="top" wrapText="1"/>
    </xf>
    <xf numFmtId="0" fontId="6" fillId="0" borderId="0" xfId="0" applyFont="1" applyFill="1" applyBorder="1" applyAlignment="1">
      <alignment vertical="top" wrapText="1"/>
    </xf>
    <xf numFmtId="0" fontId="0" fillId="0" borderId="21" xfId="0" applyFill="1" applyBorder="1"/>
    <xf numFmtId="0" fontId="0" fillId="0" borderId="22" xfId="0" applyFill="1" applyBorder="1"/>
    <xf numFmtId="0" fontId="0" fillId="0" borderId="54" xfId="0" applyFill="1" applyBorder="1"/>
    <xf numFmtId="0" fontId="6" fillId="0" borderId="23" xfId="0" applyFont="1" applyFill="1" applyBorder="1" applyAlignment="1">
      <alignment vertical="center" wrapText="1"/>
    </xf>
    <xf numFmtId="0" fontId="0" fillId="0" borderId="22" xfId="0" applyFill="1" applyBorder="1" applyAlignment="1">
      <alignment vertical="center"/>
    </xf>
    <xf numFmtId="0" fontId="6" fillId="0" borderId="22"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Fill="1" applyBorder="1" applyAlignment="1">
      <alignment vertical="center"/>
    </xf>
    <xf numFmtId="0" fontId="6" fillId="0" borderId="53" xfId="0" applyFont="1" applyFill="1" applyBorder="1" applyAlignment="1">
      <alignment vertical="center" wrapText="1"/>
    </xf>
    <xf numFmtId="0" fontId="6" fillId="0" borderId="22" xfId="0" applyFont="1" applyFill="1" applyBorder="1" applyAlignment="1">
      <alignment horizontal="center" vertical="center" wrapText="1"/>
    </xf>
    <xf numFmtId="0" fontId="1" fillId="0" borderId="30" xfId="0" quotePrefix="1" applyNumberFormat="1" applyFont="1" applyBorder="1" applyAlignment="1" applyProtection="1">
      <alignment horizontal="center" wrapText="1"/>
    </xf>
    <xf numFmtId="0" fontId="1" fillId="0" borderId="7" xfId="0" quotePrefix="1" applyNumberFormat="1" applyFont="1" applyBorder="1" applyAlignment="1" applyProtection="1">
      <alignment horizontal="center" wrapText="1"/>
    </xf>
    <xf numFmtId="0" fontId="1" fillId="0" borderId="9" xfId="0" quotePrefix="1" applyNumberFormat="1" applyFont="1" applyBorder="1" applyAlignment="1" applyProtection="1">
      <alignment horizontal="center" wrapText="1"/>
    </xf>
    <xf numFmtId="0" fontId="23" fillId="0" borderId="0" xfId="0" applyFont="1"/>
    <xf numFmtId="0" fontId="23" fillId="0" borderId="73" xfId="0" applyFont="1" applyBorder="1" applyAlignment="1">
      <alignment vertical="center"/>
    </xf>
    <xf numFmtId="0" fontId="23" fillId="0" borderId="73" xfId="0" applyFont="1" applyBorder="1"/>
    <xf numFmtId="0" fontId="24" fillId="0" borderId="72" xfId="0" applyFont="1" applyBorder="1" applyAlignment="1">
      <alignment horizontal="left" vertical="center"/>
    </xf>
    <xf numFmtId="0" fontId="23" fillId="0" borderId="0" xfId="0" applyFont="1" applyFill="1" applyBorder="1"/>
    <xf numFmtId="0" fontId="21" fillId="0" borderId="0" xfId="0" applyFont="1" applyAlignment="1">
      <alignment vertical="center" wrapText="1"/>
    </xf>
    <xf numFmtId="0" fontId="23" fillId="0" borderId="0" xfId="0" applyFont="1" applyBorder="1"/>
    <xf numFmtId="0" fontId="21" fillId="0" borderId="0" xfId="0" applyFont="1" applyBorder="1" applyAlignment="1">
      <alignment vertical="center" wrapText="1"/>
    </xf>
    <xf numFmtId="0" fontId="24" fillId="0" borderId="0" xfId="0" applyFont="1" applyFill="1" applyBorder="1" applyAlignment="1">
      <alignment horizontal="left"/>
    </xf>
    <xf numFmtId="0" fontId="23" fillId="0" borderId="0" xfId="0" applyFont="1" applyFill="1" applyBorder="1" applyAlignment="1">
      <alignment vertical="center"/>
    </xf>
    <xf numFmtId="0" fontId="6" fillId="0" borderId="0" xfId="0" applyFont="1" applyProtection="1"/>
    <xf numFmtId="0" fontId="8" fillId="0" borderId="0" xfId="0" applyFont="1" applyAlignment="1" applyProtection="1">
      <alignment horizontal="left"/>
    </xf>
    <xf numFmtId="0" fontId="9" fillId="0" borderId="0" xfId="0" applyFont="1" applyAlignment="1" applyProtection="1"/>
    <xf numFmtId="0" fontId="13" fillId="1" borderId="31" xfId="2" applyNumberFormat="1" applyFont="1" applyFill="1" applyBorder="1" applyAlignment="1" applyProtection="1">
      <alignment vertical="center"/>
    </xf>
    <xf numFmtId="0" fontId="10" fillId="0" borderId="0" xfId="0" applyFont="1" applyAlignment="1" applyProtection="1">
      <alignment horizontal="left"/>
    </xf>
    <xf numFmtId="0" fontId="6" fillId="0" borderId="0" xfId="0" applyFont="1" applyBorder="1" applyProtection="1"/>
    <xf numFmtId="0" fontId="15" fillId="0" borderId="16" xfId="0" applyFont="1" applyBorder="1" applyAlignment="1" applyProtection="1">
      <alignment vertical="center"/>
    </xf>
    <xf numFmtId="0" fontId="15" fillId="0" borderId="29" xfId="0" applyFont="1" applyBorder="1" applyAlignment="1" applyProtection="1">
      <alignment horizontal="right" vertical="center"/>
    </xf>
    <xf numFmtId="0" fontId="1" fillId="0" borderId="4" xfId="2" applyNumberFormat="1" applyFont="1" applyBorder="1" applyAlignment="1" applyProtection="1">
      <alignment horizontal="right" vertical="center"/>
    </xf>
    <xf numFmtId="0" fontId="15" fillId="0" borderId="1" xfId="0" applyFont="1" applyBorder="1" applyAlignment="1" applyProtection="1">
      <alignment vertical="center"/>
    </xf>
    <xf numFmtId="0" fontId="15" fillId="0" borderId="32" xfId="0" applyFont="1" applyBorder="1" applyAlignment="1" applyProtection="1">
      <alignment horizontal="right" vertical="center"/>
    </xf>
    <xf numFmtId="0" fontId="1" fillId="0" borderId="4" xfId="2" applyNumberFormat="1" applyFont="1" applyFill="1" applyBorder="1" applyAlignment="1" applyProtection="1">
      <alignment horizontal="right" vertical="center"/>
    </xf>
    <xf numFmtId="0" fontId="6" fillId="0" borderId="0" xfId="0" applyFont="1" applyFill="1" applyProtection="1"/>
    <xf numFmtId="0" fontId="1" fillId="0" borderId="1" xfId="2" applyNumberFormat="1" applyFont="1" applyFill="1" applyBorder="1" applyAlignment="1" applyProtection="1">
      <alignment horizontal="right" vertical="center"/>
    </xf>
    <xf numFmtId="0" fontId="5" fillId="0" borderId="0" xfId="2" applyFont="1" applyFill="1" applyProtection="1"/>
    <xf numFmtId="0" fontId="1" fillId="0" borderId="1" xfId="2" applyNumberFormat="1" applyFont="1" applyBorder="1" applyAlignment="1" applyProtection="1">
      <alignment horizontal="right" vertical="center"/>
    </xf>
    <xf numFmtId="0" fontId="5" fillId="0" borderId="0" xfId="2" applyFont="1" applyProtection="1"/>
    <xf numFmtId="0" fontId="7" fillId="0" borderId="0" xfId="0" applyFont="1" applyProtection="1"/>
    <xf numFmtId="0" fontId="1" fillId="0" borderId="4" xfId="0" applyNumberFormat="1" applyFont="1" applyBorder="1" applyProtection="1"/>
    <xf numFmtId="0" fontId="1" fillId="0" borderId="33" xfId="0" quotePrefix="1" applyNumberFormat="1" applyFont="1" applyBorder="1" applyAlignment="1" applyProtection="1">
      <alignment horizontal="center" wrapText="1"/>
    </xf>
    <xf numFmtId="0" fontId="1" fillId="1" borderId="4" xfId="2" applyNumberFormat="1" applyFont="1" applyFill="1" applyBorder="1" applyAlignment="1" applyProtection="1">
      <alignment horizontal="right" vertical="center"/>
      <protection locked="0"/>
    </xf>
    <xf numFmtId="0" fontId="1" fillId="1" borderId="4" xfId="2" applyNumberFormat="1" applyFont="1" applyFill="1" applyBorder="1" applyAlignment="1" applyProtection="1">
      <alignment horizontal="right" vertical="center"/>
      <protection locked="0"/>
    </xf>
    <xf numFmtId="0" fontId="1" fillId="0" borderId="23" xfId="2" applyNumberFormat="1" applyFont="1" applyBorder="1" applyAlignment="1" applyProtection="1">
      <alignment horizontal="center" vertical="center" wrapText="1"/>
    </xf>
    <xf numFmtId="0" fontId="25" fillId="0" borderId="0" xfId="0" applyFont="1" applyAlignment="1">
      <alignment horizontal="left" wrapText="1"/>
    </xf>
    <xf numFmtId="0" fontId="1" fillId="0" borderId="32" xfId="2" applyNumberFormat="1" applyFont="1" applyFill="1" applyBorder="1" applyAlignment="1" applyProtection="1">
      <alignment horizontal="left" vertical="center"/>
      <protection locked="0"/>
    </xf>
    <xf numFmtId="0" fontId="1" fillId="0" borderId="28" xfId="2" applyNumberFormat="1" applyFont="1" applyFill="1" applyBorder="1" applyAlignment="1" applyProtection="1">
      <alignment horizontal="left" vertical="center"/>
      <protection locked="0"/>
    </xf>
    <xf numFmtId="0" fontId="1" fillId="0" borderId="46" xfId="2" applyNumberFormat="1" applyFont="1" applyFill="1" applyBorder="1" applyAlignment="1" applyProtection="1">
      <alignment horizontal="left" vertical="center"/>
      <protection locked="0"/>
    </xf>
    <xf numFmtId="0" fontId="1" fillId="0" borderId="48" xfId="2" applyNumberFormat="1" applyFont="1" applyFill="1" applyBorder="1" applyAlignment="1" applyProtection="1">
      <alignment horizontal="left" vertical="center"/>
      <protection locked="0"/>
    </xf>
    <xf numFmtId="0" fontId="1" fillId="0" borderId="38" xfId="2" applyNumberFormat="1" applyFont="1" applyFill="1" applyBorder="1" applyAlignment="1" applyProtection="1">
      <alignment horizontal="left" vertical="center"/>
      <protection locked="0"/>
    </xf>
    <xf numFmtId="0" fontId="1" fillId="0" borderId="49" xfId="2" applyNumberFormat="1" applyFont="1" applyFill="1" applyBorder="1" applyAlignment="1" applyProtection="1">
      <alignment horizontal="left" vertical="center"/>
      <protection locked="0"/>
    </xf>
    <xf numFmtId="0" fontId="7" fillId="4" borderId="37" xfId="2" applyNumberFormat="1" applyFont="1" applyFill="1" applyBorder="1" applyAlignment="1" applyProtection="1">
      <alignment horizontal="left" vertical="center" wrapText="1"/>
    </xf>
    <xf numFmtId="0" fontId="7" fillId="4" borderId="39" xfId="2" applyNumberFormat="1" applyFont="1" applyFill="1" applyBorder="1" applyAlignment="1" applyProtection="1">
      <alignment horizontal="left" vertical="center" wrapText="1"/>
    </xf>
    <xf numFmtId="0" fontId="7" fillId="4" borderId="24" xfId="2" applyNumberFormat="1" applyFont="1" applyFill="1" applyBorder="1" applyAlignment="1" applyProtection="1">
      <alignment horizontal="left" vertical="center" wrapText="1"/>
    </xf>
    <xf numFmtId="0" fontId="7" fillId="4" borderId="11" xfId="2" applyNumberFormat="1" applyFont="1" applyFill="1" applyBorder="1" applyAlignment="1" applyProtection="1">
      <alignment horizontal="left" vertical="center" wrapText="1"/>
    </xf>
    <xf numFmtId="0" fontId="10" fillId="0" borderId="25" xfId="0" applyFont="1" applyFill="1" applyBorder="1" applyAlignment="1">
      <alignment horizontal="left"/>
    </xf>
    <xf numFmtId="0" fontId="10" fillId="0" borderId="27" xfId="0" applyFont="1" applyFill="1" applyBorder="1" applyAlignment="1">
      <alignment horizontal="left"/>
    </xf>
    <xf numFmtId="0" fontId="10" fillId="0" borderId="26" xfId="0" applyFont="1" applyFill="1" applyBorder="1" applyAlignment="1">
      <alignment horizontal="left"/>
    </xf>
    <xf numFmtId="0" fontId="10" fillId="0" borderId="24" xfId="0" applyFont="1" applyFill="1" applyBorder="1" applyAlignment="1">
      <alignment horizontal="left"/>
    </xf>
    <xf numFmtId="0" fontId="10" fillId="0" borderId="28" xfId="0" applyFont="1" applyFill="1" applyBorder="1" applyAlignment="1">
      <alignment horizontal="left"/>
    </xf>
    <xf numFmtId="0" fontId="10" fillId="0" borderId="11" xfId="0" applyFont="1" applyFill="1" applyBorder="1" applyAlignment="1">
      <alignment horizontal="left"/>
    </xf>
    <xf numFmtId="0" fontId="10" fillId="0" borderId="37" xfId="0" applyFont="1" applyFill="1" applyBorder="1" applyAlignment="1">
      <alignment horizontal="left"/>
    </xf>
    <xf numFmtId="0" fontId="10" fillId="0" borderId="38" xfId="0" applyFont="1" applyFill="1" applyBorder="1" applyAlignment="1">
      <alignment horizontal="left"/>
    </xf>
    <xf numFmtId="0" fontId="10" fillId="0" borderId="39" xfId="0" applyFont="1" applyFill="1" applyBorder="1" applyAlignment="1">
      <alignment horizontal="left"/>
    </xf>
    <xf numFmtId="0" fontId="10" fillId="0" borderId="55" xfId="0" applyFont="1" applyFill="1" applyBorder="1" applyAlignment="1"/>
    <xf numFmtId="0" fontId="10" fillId="0" borderId="16" xfId="0" applyFont="1" applyFill="1" applyBorder="1" applyAlignment="1"/>
    <xf numFmtId="0" fontId="7" fillId="4" borderId="25" xfId="2" applyNumberFormat="1" applyFont="1" applyFill="1" applyBorder="1" applyAlignment="1" applyProtection="1">
      <alignment horizontal="left" vertical="center" wrapText="1"/>
    </xf>
    <xf numFmtId="0" fontId="7" fillId="4" borderId="26" xfId="2" applyNumberFormat="1" applyFont="1" applyFill="1" applyBorder="1" applyAlignment="1" applyProtection="1">
      <alignment horizontal="left" vertical="center" wrapText="1"/>
    </xf>
    <xf numFmtId="0" fontId="6" fillId="0" borderId="0" xfId="0" applyFont="1" applyFill="1" applyBorder="1" applyAlignment="1">
      <alignment horizontal="center" vertical="center" wrapText="1"/>
    </xf>
    <xf numFmtId="0" fontId="10" fillId="0" borderId="56" xfId="0" applyFont="1" applyFill="1" applyBorder="1" applyAlignment="1"/>
    <xf numFmtId="0" fontId="10" fillId="0" borderId="2" xfId="0" applyFont="1" applyFill="1" applyBorder="1" applyAlignment="1"/>
    <xf numFmtId="0" fontId="10" fillId="0" borderId="57" xfId="0" applyFont="1" applyFill="1" applyBorder="1" applyAlignment="1"/>
    <xf numFmtId="0" fontId="10" fillId="0" borderId="58" xfId="0" applyFont="1" applyFill="1" applyBorder="1" applyAlignment="1"/>
    <xf numFmtId="0" fontId="6" fillId="0" borderId="50" xfId="0" applyFont="1" applyFill="1" applyBorder="1" applyAlignment="1">
      <alignment horizontal="left" vertical="top" wrapText="1"/>
    </xf>
    <xf numFmtId="0" fontId="6" fillId="0" borderId="51" xfId="0" applyFont="1" applyFill="1" applyBorder="1" applyAlignment="1">
      <alignment horizontal="left" vertical="top" wrapText="1"/>
    </xf>
    <xf numFmtId="0" fontId="6" fillId="0" borderId="52" xfId="0" applyFont="1" applyFill="1" applyBorder="1" applyAlignment="1">
      <alignment horizontal="left" vertical="top" wrapText="1"/>
    </xf>
    <xf numFmtId="0" fontId="6" fillId="0" borderId="53"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1" xfId="0" applyFont="1" applyFill="1" applyBorder="1" applyAlignment="1">
      <alignment horizontal="left" vertical="top" wrapText="1"/>
    </xf>
    <xf numFmtId="0" fontId="1" fillId="0" borderId="29" xfId="2" applyNumberFormat="1" applyFont="1" applyFill="1" applyBorder="1" applyAlignment="1" applyProtection="1">
      <alignment horizontal="left" vertical="center"/>
      <protection locked="0"/>
    </xf>
    <xf numFmtId="0" fontId="1" fillId="0" borderId="27" xfId="2" applyNumberFormat="1" applyFont="1" applyFill="1" applyBorder="1" applyAlignment="1" applyProtection="1">
      <alignment horizontal="left" vertical="center"/>
      <protection locked="0"/>
    </xf>
    <xf numFmtId="0" fontId="1" fillId="0" borderId="47" xfId="2" applyNumberFormat="1" applyFont="1" applyFill="1" applyBorder="1" applyAlignment="1" applyProtection="1">
      <alignment horizontal="left" vertical="center"/>
      <protection locked="0"/>
    </xf>
    <xf numFmtId="0" fontId="16" fillId="3" borderId="43" xfId="0" applyFont="1" applyFill="1" applyBorder="1" applyAlignment="1">
      <alignment horizontal="left" wrapText="1"/>
    </xf>
    <xf numFmtId="0" fontId="16" fillId="3" borderId="44" xfId="0" applyFont="1" applyFill="1" applyBorder="1" applyAlignment="1">
      <alignment horizontal="left" wrapText="1"/>
    </xf>
    <xf numFmtId="0" fontId="16" fillId="3" borderId="59" xfId="0" applyFont="1" applyFill="1" applyBorder="1" applyAlignment="1">
      <alignment horizontal="left" wrapText="1"/>
    </xf>
    <xf numFmtId="0" fontId="16" fillId="3" borderId="43" xfId="0" applyFont="1" applyFill="1" applyBorder="1" applyAlignment="1">
      <alignment horizontal="left"/>
    </xf>
    <xf numFmtId="0" fontId="0" fillId="0" borderId="44" xfId="0" applyBorder="1" applyAlignment="1">
      <alignment horizontal="left"/>
    </xf>
    <xf numFmtId="0" fontId="0" fillId="0" borderId="59" xfId="0" applyBorder="1" applyAlignment="1">
      <alignment horizontal="left"/>
    </xf>
    <xf numFmtId="0" fontId="24"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center" vertical="center"/>
    </xf>
    <xf numFmtId="0" fontId="21" fillId="0" borderId="0" xfId="0" quotePrefix="1" applyFont="1" applyFill="1" applyBorder="1" applyAlignment="1">
      <alignment horizontal="left" wrapText="1"/>
    </xf>
    <xf numFmtId="0" fontId="21" fillId="0" borderId="0" xfId="0" applyFont="1" applyFill="1" applyBorder="1" applyAlignment="1">
      <alignment horizontal="left" wrapText="1"/>
    </xf>
    <xf numFmtId="0" fontId="24" fillId="0" borderId="0" xfId="0" applyFont="1" applyFill="1" applyBorder="1" applyAlignment="1">
      <alignment horizontal="left" vertical="center"/>
    </xf>
    <xf numFmtId="0" fontId="20" fillId="0" borderId="0" xfId="0" applyFont="1" applyFill="1" applyBorder="1" applyAlignment="1">
      <alignment horizontal="center"/>
    </xf>
    <xf numFmtId="0" fontId="21" fillId="0" borderId="0" xfId="0" applyFont="1" applyFill="1" applyBorder="1" applyAlignment="1">
      <alignment horizontal="left" vertical="center"/>
    </xf>
    <xf numFmtId="0" fontId="20" fillId="3" borderId="82" xfId="0" applyFont="1" applyFill="1" applyBorder="1" applyAlignment="1">
      <alignment horizontal="center" vertical="center"/>
    </xf>
    <xf numFmtId="0" fontId="20" fillId="3" borderId="83" xfId="0" applyFont="1" applyFill="1" applyBorder="1" applyAlignment="1">
      <alignment horizontal="center" vertical="center"/>
    </xf>
    <xf numFmtId="0" fontId="20" fillId="3" borderId="84" xfId="0" applyFont="1" applyFill="1" applyBorder="1" applyAlignment="1">
      <alignment horizontal="center" vertical="center"/>
    </xf>
    <xf numFmtId="0" fontId="21" fillId="0" borderId="81" xfId="0" quotePrefix="1" applyFont="1" applyBorder="1" applyAlignment="1">
      <alignment horizontal="left" wrapText="1"/>
    </xf>
    <xf numFmtId="0" fontId="21" fillId="0" borderId="61" xfId="0" applyFont="1" applyBorder="1" applyAlignment="1">
      <alignment horizontal="left" wrapText="1"/>
    </xf>
    <xf numFmtId="0" fontId="21" fillId="0" borderId="74" xfId="0" applyFont="1" applyBorder="1" applyAlignment="1">
      <alignment horizontal="left" wrapText="1"/>
    </xf>
    <xf numFmtId="0" fontId="21" fillId="0" borderId="62" xfId="0" quotePrefix="1" applyFont="1" applyBorder="1" applyAlignment="1">
      <alignment horizontal="left" wrapText="1"/>
    </xf>
    <xf numFmtId="0" fontId="21" fillId="0" borderId="0" xfId="0" applyFont="1" applyBorder="1" applyAlignment="1">
      <alignment horizontal="left" wrapText="1"/>
    </xf>
    <xf numFmtId="0" fontId="21" fillId="0" borderId="63" xfId="0" applyFont="1" applyBorder="1" applyAlignment="1">
      <alignment horizontal="left" wrapText="1"/>
    </xf>
    <xf numFmtId="0" fontId="21" fillId="0" borderId="64" xfId="0" quotePrefix="1" applyFont="1" applyBorder="1" applyAlignment="1">
      <alignment horizontal="left" wrapText="1"/>
    </xf>
    <xf numFmtId="0" fontId="21" fillId="0" borderId="65" xfId="0" applyFont="1" applyBorder="1" applyAlignment="1">
      <alignment horizontal="left" wrapText="1"/>
    </xf>
    <xf numFmtId="0" fontId="21" fillId="0" borderId="66" xfId="0" applyFont="1" applyBorder="1" applyAlignment="1">
      <alignment horizontal="left" wrapText="1"/>
    </xf>
    <xf numFmtId="0" fontId="20" fillId="3" borderId="67" xfId="0" applyFont="1" applyFill="1" applyBorder="1" applyAlignment="1">
      <alignment horizontal="center"/>
    </xf>
    <xf numFmtId="0" fontId="20" fillId="3" borderId="68" xfId="0" applyFont="1" applyFill="1" applyBorder="1" applyAlignment="1">
      <alignment horizontal="center"/>
    </xf>
    <xf numFmtId="0" fontId="20" fillId="3" borderId="69" xfId="0" applyFont="1" applyFill="1" applyBorder="1" applyAlignment="1">
      <alignment horizontal="center"/>
    </xf>
    <xf numFmtId="0" fontId="24" fillId="0" borderId="70" xfId="0" applyFont="1" applyBorder="1" applyAlignment="1">
      <alignment horizontal="left" vertical="center" wrapText="1"/>
    </xf>
    <xf numFmtId="0" fontId="24" fillId="0" borderId="60" xfId="0" applyFont="1" applyBorder="1" applyAlignment="1">
      <alignment horizontal="left" vertical="center"/>
    </xf>
    <xf numFmtId="0" fontId="21" fillId="0" borderId="60" xfId="0" applyFont="1" applyBorder="1" applyAlignment="1">
      <alignment horizontal="left" vertical="center" wrapText="1"/>
    </xf>
    <xf numFmtId="0" fontId="21" fillId="0" borderId="71" xfId="0" applyFont="1" applyBorder="1" applyAlignment="1">
      <alignment horizontal="left" vertical="center" wrapText="1"/>
    </xf>
    <xf numFmtId="0" fontId="24" fillId="0" borderId="60" xfId="0" applyFont="1" applyBorder="1" applyAlignment="1">
      <alignment horizontal="left" vertical="center" wrapText="1"/>
    </xf>
    <xf numFmtId="0" fontId="24" fillId="0" borderId="72" xfId="0" applyFont="1" applyBorder="1" applyAlignment="1">
      <alignment horizontal="left" vertical="center" wrapText="1"/>
    </xf>
    <xf numFmtId="0" fontId="24" fillId="0" borderId="73" xfId="0" applyFont="1" applyBorder="1" applyAlignment="1">
      <alignment horizontal="left" vertical="center" wrapText="1"/>
    </xf>
    <xf numFmtId="0" fontId="21" fillId="0" borderId="87" xfId="0" applyFont="1" applyBorder="1" applyAlignment="1">
      <alignment horizontal="left" vertical="center" wrapText="1"/>
    </xf>
    <xf numFmtId="0" fontId="21" fillId="0" borderId="61" xfId="0" applyFont="1" applyBorder="1" applyAlignment="1">
      <alignment horizontal="left" vertical="center" wrapText="1"/>
    </xf>
    <xf numFmtId="0" fontId="21" fillId="0" borderId="74" xfId="0" applyFont="1" applyBorder="1" applyAlignment="1">
      <alignment horizontal="left" vertical="center" wrapText="1"/>
    </xf>
    <xf numFmtId="0" fontId="21" fillId="0" borderId="88" xfId="0" applyFont="1" applyBorder="1" applyAlignment="1">
      <alignment horizontal="left" vertical="center" wrapText="1"/>
    </xf>
    <xf numFmtId="0" fontId="21" fillId="0" borderId="0" xfId="0" applyFont="1" applyBorder="1" applyAlignment="1">
      <alignment horizontal="left" vertical="center" wrapText="1"/>
    </xf>
    <xf numFmtId="0" fontId="21" fillId="0" borderId="63" xfId="0" applyFont="1" applyBorder="1" applyAlignment="1">
      <alignment horizontal="left" vertical="center" wrapText="1"/>
    </xf>
    <xf numFmtId="0" fontId="21" fillId="0" borderId="98" xfId="0" applyFont="1" applyBorder="1" applyAlignment="1">
      <alignment horizontal="left" vertical="center" wrapText="1"/>
    </xf>
    <xf numFmtId="0" fontId="21" fillId="0" borderId="65" xfId="0" applyFont="1" applyBorder="1" applyAlignment="1">
      <alignment horizontal="left" vertical="center" wrapText="1"/>
    </xf>
    <xf numFmtId="0" fontId="21" fillId="0" borderId="66" xfId="0" applyFont="1" applyBorder="1" applyAlignment="1">
      <alignment horizontal="left" vertical="center" wrapText="1"/>
    </xf>
    <xf numFmtId="0" fontId="21" fillId="0" borderId="89" xfId="0" applyFont="1" applyBorder="1" applyAlignment="1">
      <alignment horizontal="left" vertical="center" wrapText="1"/>
    </xf>
    <xf numFmtId="0" fontId="21" fillId="0" borderId="90" xfId="0" applyFont="1" applyBorder="1" applyAlignment="1">
      <alignment horizontal="left" vertical="center" wrapText="1"/>
    </xf>
    <xf numFmtId="0" fontId="21" fillId="0" borderId="91" xfId="0" applyFont="1" applyBorder="1" applyAlignment="1">
      <alignment horizontal="left" vertical="center" wrapText="1"/>
    </xf>
    <xf numFmtId="0" fontId="24" fillId="0" borderId="81" xfId="0" applyFont="1" applyBorder="1" applyAlignment="1">
      <alignment horizontal="left" vertical="center" wrapText="1"/>
    </xf>
    <xf numFmtId="0" fontId="24" fillId="0" borderId="61" xfId="0" applyFont="1" applyBorder="1" applyAlignment="1">
      <alignment horizontal="left" vertical="center" wrapText="1"/>
    </xf>
    <xf numFmtId="0" fontId="24" fillId="0" borderId="92" xfId="0" applyFont="1" applyBorder="1" applyAlignment="1">
      <alignment horizontal="left" vertical="center" wrapText="1"/>
    </xf>
    <xf numFmtId="0" fontId="24" fillId="0" borderId="62" xfId="0" applyFont="1" applyBorder="1" applyAlignment="1">
      <alignment horizontal="left" vertical="center" wrapText="1"/>
    </xf>
    <xf numFmtId="0" fontId="24" fillId="0" borderId="0" xfId="0" applyFont="1" applyBorder="1" applyAlignment="1">
      <alignment horizontal="left" vertical="center" wrapText="1"/>
    </xf>
    <xf numFmtId="0" fontId="24" fillId="0" borderId="93" xfId="0" applyFont="1" applyBorder="1" applyAlignment="1">
      <alignment horizontal="left" vertical="center" wrapText="1"/>
    </xf>
    <xf numFmtId="0" fontId="24" fillId="0" borderId="94" xfId="0" applyFont="1" applyBorder="1" applyAlignment="1">
      <alignment horizontal="left" vertical="center" wrapText="1"/>
    </xf>
    <xf numFmtId="0" fontId="24" fillId="0" borderId="90" xfId="0" applyFont="1" applyBorder="1" applyAlignment="1">
      <alignment horizontal="left" vertical="center" wrapText="1"/>
    </xf>
    <xf numFmtId="0" fontId="24" fillId="0" borderId="95" xfId="0" applyFont="1" applyBorder="1" applyAlignment="1">
      <alignment horizontal="left" vertical="center" wrapText="1"/>
    </xf>
    <xf numFmtId="0" fontId="21" fillId="0" borderId="78" xfId="0" applyFont="1" applyBorder="1" applyAlignment="1">
      <alignment horizontal="left" vertical="center" wrapText="1"/>
    </xf>
    <xf numFmtId="0" fontId="21" fillId="0" borderId="79" xfId="0" applyFont="1" applyBorder="1" applyAlignment="1">
      <alignment horizontal="left" vertical="center" wrapText="1"/>
    </xf>
    <xf numFmtId="0" fontId="21" fillId="0" borderId="80" xfId="0" applyFont="1" applyBorder="1" applyAlignment="1">
      <alignment horizontal="left" vertical="center" wrapText="1"/>
    </xf>
    <xf numFmtId="0" fontId="24" fillId="0" borderId="96" xfId="0" applyFont="1" applyFill="1" applyBorder="1" applyAlignment="1">
      <alignment horizontal="left" vertical="center" wrapText="1"/>
    </xf>
    <xf numFmtId="0" fontId="24" fillId="0" borderId="79" xfId="0" applyFont="1" applyFill="1" applyBorder="1" applyAlignment="1">
      <alignment horizontal="left" vertical="center" wrapText="1"/>
    </xf>
    <xf numFmtId="0" fontId="24" fillId="0" borderId="97" xfId="0" applyFont="1" applyFill="1" applyBorder="1" applyAlignment="1">
      <alignment horizontal="left" vertical="center" wrapText="1"/>
    </xf>
    <xf numFmtId="0" fontId="21" fillId="0" borderId="75" xfId="0" applyFont="1" applyBorder="1" applyAlignment="1">
      <alignment horizontal="left" vertical="center" wrapText="1"/>
    </xf>
    <xf numFmtId="0" fontId="21" fillId="0" borderId="76" xfId="0" applyFont="1" applyBorder="1" applyAlignment="1">
      <alignment horizontal="left" vertical="center" wrapText="1"/>
    </xf>
    <xf numFmtId="0" fontId="21" fillId="0" borderId="77" xfId="0" applyFont="1" applyBorder="1" applyAlignment="1">
      <alignment horizontal="left" vertical="center" wrapText="1"/>
    </xf>
    <xf numFmtId="0" fontId="24" fillId="0" borderId="85" xfId="0" applyFont="1" applyBorder="1" applyAlignment="1">
      <alignment horizontal="left" vertical="center" wrapText="1"/>
    </xf>
    <xf numFmtId="0" fontId="24" fillId="0" borderId="76" xfId="0" applyFont="1" applyBorder="1" applyAlignment="1">
      <alignment horizontal="left" vertical="center" wrapText="1"/>
    </xf>
    <xf numFmtId="0" fontId="24" fillId="0" borderId="86" xfId="0" applyFont="1" applyBorder="1" applyAlignment="1">
      <alignment horizontal="left" vertical="center" wrapText="1"/>
    </xf>
    <xf numFmtId="0" fontId="16" fillId="3" borderId="12" xfId="0" applyFont="1" applyFill="1" applyBorder="1" applyAlignment="1" applyProtection="1">
      <alignment horizontal="center"/>
    </xf>
    <xf numFmtId="0" fontId="16" fillId="3" borderId="13" xfId="0" applyFont="1" applyFill="1" applyBorder="1" applyAlignment="1" applyProtection="1">
      <alignment horizontal="center"/>
    </xf>
    <xf numFmtId="0" fontId="16" fillId="3" borderId="14" xfId="0" applyFont="1" applyFill="1" applyBorder="1" applyAlignment="1" applyProtection="1">
      <alignment horizontal="center"/>
    </xf>
    <xf numFmtId="0" fontId="1" fillId="0" borderId="30" xfId="0" quotePrefix="1" applyNumberFormat="1" applyFont="1" applyBorder="1" applyAlignment="1" applyProtection="1">
      <alignment horizontal="center" wrapText="1"/>
    </xf>
    <xf numFmtId="0" fontId="1" fillId="0" borderId="7" xfId="0" quotePrefix="1" applyNumberFormat="1" applyFont="1" applyBorder="1" applyAlignment="1" applyProtection="1">
      <alignment horizontal="center" wrapText="1"/>
    </xf>
    <xf numFmtId="0" fontId="1" fillId="0" borderId="33" xfId="0" quotePrefix="1" applyNumberFormat="1" applyFont="1" applyBorder="1" applyAlignment="1" applyProtection="1">
      <alignment horizontal="center" wrapText="1"/>
    </xf>
    <xf numFmtId="0" fontId="1" fillId="0" borderId="9" xfId="0" quotePrefix="1" applyNumberFormat="1" applyFont="1" applyBorder="1" applyAlignment="1" applyProtection="1">
      <alignment horizontal="center" wrapText="1"/>
    </xf>
    <xf numFmtId="0" fontId="1" fillId="1" borderId="29" xfId="2" applyNumberFormat="1" applyFont="1" applyFill="1" applyBorder="1" applyAlignment="1" applyProtection="1">
      <alignment horizontal="right" vertical="center"/>
      <protection locked="0"/>
    </xf>
    <xf numFmtId="0" fontId="1" fillId="1" borderId="26" xfId="2" applyNumberFormat="1" applyFont="1" applyFill="1" applyBorder="1" applyAlignment="1" applyProtection="1">
      <alignment horizontal="right" vertical="center"/>
      <protection locked="0"/>
    </xf>
    <xf numFmtId="0" fontId="1" fillId="1" borderId="40" xfId="2" applyNumberFormat="1" applyFont="1" applyFill="1" applyBorder="1" applyAlignment="1" applyProtection="1">
      <alignment horizontal="right" vertical="center"/>
      <protection locked="0"/>
    </xf>
    <xf numFmtId="0" fontId="1" fillId="1" borderId="4" xfId="2" applyNumberFormat="1" applyFont="1" applyFill="1" applyBorder="1" applyAlignment="1" applyProtection="1">
      <alignment horizontal="right" vertical="center"/>
      <protection locked="0"/>
    </xf>
    <xf numFmtId="0" fontId="4" fillId="2" borderId="15" xfId="2" applyNumberFormat="1" applyFont="1" applyFill="1" applyBorder="1" applyAlignment="1" applyProtection="1">
      <alignment horizontal="left" vertical="center"/>
    </xf>
    <xf numFmtId="0" fontId="4" fillId="2" borderId="99" xfId="2" applyNumberFormat="1" applyFont="1" applyFill="1" applyBorder="1" applyAlignment="1" applyProtection="1">
      <alignment horizontal="left" vertical="center"/>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59531</xdr:rowOff>
    </xdr:from>
    <xdr:to>
      <xdr:col>14</xdr:col>
      <xdr:colOff>2380</xdr:colOff>
      <xdr:row>15</xdr:row>
      <xdr:rowOff>35718</xdr:rowOff>
    </xdr:to>
    <xdr:sp macro="" textlink="">
      <xdr:nvSpPr>
        <xdr:cNvPr id="2" name="TextBox 1"/>
        <xdr:cNvSpPr txBox="1"/>
      </xdr:nvSpPr>
      <xdr:spPr>
        <a:xfrm>
          <a:off x="0" y="214312"/>
          <a:ext cx="8503443" cy="1678781"/>
        </a:xfrm>
        <a:prstGeom prst="rect">
          <a:avLst/>
        </a:prstGeom>
        <a:solidFill>
          <a:schemeClr val="accent1">
            <a:lumMod val="20000"/>
            <a:lumOff val="80000"/>
          </a:schemeClr>
        </a:solidFill>
        <a:ln w="1905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i="1">
              <a:latin typeface="Times New Roman" panose="02020603050405020304" pitchFamily="18" charset="0"/>
              <a:cs typeface="Times New Roman" panose="02020603050405020304" pitchFamily="18" charset="0"/>
            </a:rPr>
            <a:t>Dear</a:t>
          </a:r>
          <a:r>
            <a:rPr lang="en-US" sz="1000" i="1" baseline="0">
              <a:latin typeface="Times New Roman" panose="02020603050405020304" pitchFamily="18" charset="0"/>
              <a:cs typeface="Times New Roman" panose="02020603050405020304" pitchFamily="18" charset="0"/>
            </a:rPr>
            <a:t> partner from the private sector,</a:t>
          </a:r>
          <a:endParaRPr lang="en-US" sz="1000" i="1">
            <a:latin typeface="Times New Roman" panose="02020603050405020304" pitchFamily="18" charset="0"/>
            <a:cs typeface="Times New Roman" panose="02020603050405020304" pitchFamily="18" charset="0"/>
          </a:endParaRPr>
        </a:p>
        <a:p>
          <a:pPr algn="l"/>
          <a:r>
            <a:rPr lang="en-US" sz="1000" i="1">
              <a:latin typeface="Times New Roman" panose="02020603050405020304" pitchFamily="18" charset="0"/>
              <a:cs typeface="Times New Roman" panose="02020603050405020304" pitchFamily="18" charset="0"/>
            </a:rPr>
            <a:t>Thank you for your interest</a:t>
          </a:r>
          <a:r>
            <a:rPr lang="en-US" sz="1000" i="1" baseline="0">
              <a:latin typeface="Times New Roman" panose="02020603050405020304" pitchFamily="18" charset="0"/>
              <a:cs typeface="Times New Roman" panose="02020603050405020304" pitchFamily="18" charset="0"/>
            </a:rPr>
            <a:t> in reporting your Greenhouse Gas Emissions! </a:t>
          </a:r>
        </a:p>
        <a:p>
          <a:pPr algn="l"/>
          <a:r>
            <a:rPr lang="en-US" sz="1000" i="1">
              <a:latin typeface="Times New Roman" panose="02020603050405020304" pitchFamily="18" charset="0"/>
              <a:cs typeface="Times New Roman" panose="02020603050405020304" pitchFamily="18" charset="0"/>
            </a:rPr>
            <a:t>This</a:t>
          </a:r>
          <a:r>
            <a:rPr lang="en-US" sz="1000" i="1" baseline="0">
              <a:latin typeface="Times New Roman" panose="02020603050405020304" pitchFamily="18" charset="0"/>
              <a:cs typeface="Times New Roman" panose="02020603050405020304" pitchFamily="18" charset="0"/>
            </a:rPr>
            <a:t> reporting activity is undertaken under the scope of the ministerial decision 99/1 of April 11, 2013. The decision states that every year, the Ministry of Environment will issue a certificate of acknowledgment for each company that reports its Greenhouse Gas Emissions for the given year.</a:t>
          </a:r>
        </a:p>
        <a:p>
          <a:pPr algn="l"/>
          <a:r>
            <a:rPr lang="en-US" sz="1000" i="1" baseline="0">
              <a:latin typeface="Times New Roman" panose="02020603050405020304" pitchFamily="18" charset="0"/>
              <a:cs typeface="Times New Roman" panose="02020603050405020304" pitchFamily="18" charset="0"/>
            </a:rPr>
            <a:t>The information you provide in this workbook will be compiled with data provided by other companies, and will  help the Ministry of Environment estimate National Greenhouse Gas Emissions from the industrial and commercial sectors. Hence, numbers contained in this workbook will not be made public.</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1"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1"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This workbook is designed to facilitate data entry by companies and/or their consultants and generate immediate results based on the revised 1996 IPCC guidelines. A guidance on the use of this model is provided below. </a:t>
          </a:r>
          <a:r>
            <a:rPr lang="en-US" sz="1000" i="1" baseline="0">
              <a:latin typeface="Times New Roman" panose="02020603050405020304" pitchFamily="18" charset="0"/>
              <a:cs typeface="Times New Roman" panose="02020603050405020304" pitchFamily="18" charset="0"/>
            </a:rPr>
            <a:t>Should you require any assistance in filling this form, kindly contact the Ministry of Environment by phone: 01-976555 ext. 469 or by e-mail: climatechange@moe.gov.lb.</a:t>
          </a:r>
        </a:p>
        <a:p>
          <a:pPr algn="l"/>
          <a:endParaRPr lang="en-US" sz="1000" i="1" baseline="0">
            <a:latin typeface="Times New Roman" panose="02020603050405020304" pitchFamily="18" charset="0"/>
            <a:cs typeface="Times New Roman" panose="02020603050405020304" pitchFamily="18" charset="0"/>
          </a:endParaRPr>
        </a:p>
        <a:p>
          <a:pPr algn="l"/>
          <a:endParaRPr lang="en-US" sz="1000" i="1">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16</xdr:row>
          <xdr:rowOff>28575</xdr:rowOff>
        </xdr:from>
        <xdr:to>
          <xdr:col>4</xdr:col>
          <xdr:colOff>66675</xdr:colOff>
          <xdr:row>43</xdr:row>
          <xdr:rowOff>57150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twoCellAnchor>
    <xdr:from>
      <xdr:col>5</xdr:col>
      <xdr:colOff>23813</xdr:colOff>
      <xdr:row>24</xdr:row>
      <xdr:rowOff>95252</xdr:rowOff>
    </xdr:from>
    <xdr:to>
      <xdr:col>7</xdr:col>
      <xdr:colOff>369095</xdr:colOff>
      <xdr:row>30</xdr:row>
      <xdr:rowOff>11906</xdr:rowOff>
    </xdr:to>
    <xdr:sp macro="" textlink="">
      <xdr:nvSpPr>
        <xdr:cNvPr id="3" name="TextBox 2"/>
        <xdr:cNvSpPr txBox="1"/>
      </xdr:nvSpPr>
      <xdr:spPr>
        <a:xfrm>
          <a:off x="3059907" y="3345658"/>
          <a:ext cx="1559719" cy="845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rgbClr val="00B050"/>
              </a:solidFill>
              <a:latin typeface="Times New Roman" panose="02020603050405020304" pitchFamily="18" charset="0"/>
              <a:cs typeface="Times New Roman" panose="02020603050405020304" pitchFamily="18" charset="0"/>
            </a:rPr>
            <a:t>Double</a:t>
          </a:r>
          <a:r>
            <a:rPr lang="en-US" sz="1100" b="1" i="1" baseline="0">
              <a:solidFill>
                <a:srgbClr val="00B050"/>
              </a:solidFill>
              <a:latin typeface="Times New Roman" panose="02020603050405020304" pitchFamily="18" charset="0"/>
              <a:cs typeface="Times New Roman" panose="02020603050405020304" pitchFamily="18" charset="0"/>
            </a:rPr>
            <a:t> c</a:t>
          </a:r>
          <a:r>
            <a:rPr lang="en-US" sz="1100" b="1" i="1">
              <a:solidFill>
                <a:srgbClr val="00B050"/>
              </a:solidFill>
              <a:latin typeface="Times New Roman" panose="02020603050405020304" pitchFamily="18" charset="0"/>
              <a:cs typeface="Times New Roman" panose="02020603050405020304" pitchFamily="18" charset="0"/>
            </a:rPr>
            <a:t>lick the</a:t>
          </a:r>
          <a:r>
            <a:rPr lang="en-US" sz="1100" b="1" i="1" baseline="0">
              <a:solidFill>
                <a:srgbClr val="00B050"/>
              </a:solidFill>
              <a:latin typeface="Times New Roman" panose="02020603050405020304" pitchFamily="18" charset="0"/>
              <a:cs typeface="Times New Roman" panose="02020603050405020304" pitchFamily="18" charset="0"/>
            </a:rPr>
            <a:t>  image to open the pdf version of the decision 99/1</a:t>
          </a:r>
          <a:endParaRPr lang="en-US" sz="1100" b="1" i="1">
            <a:solidFill>
              <a:srgbClr val="00B050"/>
            </a:solidFill>
            <a:latin typeface="Times New Roman" panose="02020603050405020304" pitchFamily="18" charset="0"/>
            <a:cs typeface="Times New Roman" panose="02020603050405020304" pitchFamily="18" charset="0"/>
          </a:endParaRPr>
        </a:p>
      </xdr:txBody>
    </xdr:sp>
    <xdr:clientData/>
  </xdr:twoCellAnchor>
  <xdr:twoCellAnchor>
    <xdr:from>
      <xdr:col>4</xdr:col>
      <xdr:colOff>214312</xdr:colOff>
      <xdr:row>25</xdr:row>
      <xdr:rowOff>130968</xdr:rowOff>
    </xdr:from>
    <xdr:to>
      <xdr:col>4</xdr:col>
      <xdr:colOff>511969</xdr:colOff>
      <xdr:row>27</xdr:row>
      <xdr:rowOff>35719</xdr:rowOff>
    </xdr:to>
    <xdr:sp macro="" textlink="">
      <xdr:nvSpPr>
        <xdr:cNvPr id="4" name="Right Arrow 3"/>
        <xdr:cNvSpPr/>
      </xdr:nvSpPr>
      <xdr:spPr>
        <a:xfrm rot="10800000">
          <a:off x="2643187" y="3536156"/>
          <a:ext cx="297657" cy="214313"/>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image" Target="../media/image3.emf"/><Relationship Id="rId5" Type="http://schemas.openxmlformats.org/officeDocument/2006/relationships/oleObject" Target="../embeddings/oleObject1.bin"/><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8"/>
  <sheetViews>
    <sheetView zoomScale="80" zoomScaleNormal="80" workbookViewId="0">
      <selection activeCell="O19" sqref="O19"/>
    </sheetView>
  </sheetViews>
  <sheetFormatPr defaultRowHeight="15" x14ac:dyDescent="0.25"/>
  <cols>
    <col min="5" max="5" width="12.42578125" customWidth="1"/>
    <col min="10" max="10" width="9.5703125" customWidth="1"/>
    <col min="11" max="11" width="9.140625" customWidth="1"/>
  </cols>
  <sheetData>
    <row r="2" spans="1:14" x14ac:dyDescent="0.25">
      <c r="D2" s="41" t="s">
        <v>53</v>
      </c>
      <c r="I2" s="48" t="s">
        <v>54</v>
      </c>
    </row>
    <row r="3" spans="1:14" ht="15.75" thickBot="1" x14ac:dyDescent="0.3"/>
    <row r="4" spans="1:14" x14ac:dyDescent="0.25">
      <c r="D4" s="122" t="s">
        <v>48</v>
      </c>
      <c r="E4" s="123"/>
      <c r="F4" s="135"/>
      <c r="G4" s="136"/>
      <c r="H4" s="136"/>
      <c r="I4" s="136"/>
      <c r="J4" s="137"/>
    </row>
    <row r="5" spans="1:14" ht="30" customHeight="1" x14ac:dyDescent="0.25">
      <c r="D5" s="46" t="s">
        <v>49</v>
      </c>
      <c r="E5" s="47"/>
      <c r="F5" s="101"/>
      <c r="G5" s="102"/>
      <c r="H5" s="102"/>
      <c r="I5" s="102"/>
      <c r="J5" s="103"/>
    </row>
    <row r="6" spans="1:14" ht="15" customHeight="1" x14ac:dyDescent="0.25">
      <c r="D6" s="109" t="s">
        <v>50</v>
      </c>
      <c r="E6" s="110"/>
      <c r="F6" s="101"/>
      <c r="G6" s="102"/>
      <c r="H6" s="102"/>
      <c r="I6" s="102"/>
      <c r="J6" s="103"/>
    </row>
    <row r="7" spans="1:14" x14ac:dyDescent="0.25">
      <c r="D7" s="46" t="s">
        <v>51</v>
      </c>
      <c r="E7" s="47"/>
      <c r="F7" s="101"/>
      <c r="G7" s="102"/>
      <c r="H7" s="102"/>
      <c r="I7" s="102"/>
      <c r="J7" s="103"/>
    </row>
    <row r="8" spans="1:14" x14ac:dyDescent="0.25">
      <c r="D8" s="46" t="s">
        <v>52</v>
      </c>
      <c r="E8" s="47"/>
      <c r="F8" s="101"/>
      <c r="G8" s="102"/>
      <c r="H8" s="102"/>
      <c r="I8" s="102"/>
      <c r="J8" s="103"/>
    </row>
    <row r="9" spans="1:14" ht="30" customHeight="1" thickBot="1" x14ac:dyDescent="0.3">
      <c r="D9" s="107" t="s">
        <v>47</v>
      </c>
      <c r="E9" s="108"/>
      <c r="F9" s="104"/>
      <c r="G9" s="105"/>
      <c r="H9" s="105"/>
      <c r="I9" s="105"/>
      <c r="J9" s="106"/>
    </row>
    <row r="11" spans="1:14" x14ac:dyDescent="0.25">
      <c r="H11" s="45"/>
      <c r="I11" s="45"/>
      <c r="J11" s="45"/>
      <c r="K11" s="45"/>
      <c r="L11" s="45"/>
      <c r="M11" s="45"/>
    </row>
    <row r="12" spans="1:14" x14ac:dyDescent="0.25">
      <c r="A12" s="138" t="s">
        <v>63</v>
      </c>
      <c r="B12" s="139"/>
      <c r="C12" s="139"/>
      <c r="D12" s="139"/>
      <c r="E12" s="139"/>
      <c r="F12" s="140"/>
      <c r="G12" s="44"/>
      <c r="H12" s="141" t="s">
        <v>62</v>
      </c>
      <c r="I12" s="142"/>
      <c r="J12" s="142"/>
      <c r="K12" s="142"/>
      <c r="L12" s="142"/>
      <c r="M12" s="143"/>
      <c r="N12" s="40"/>
    </row>
    <row r="13" spans="1:14" ht="15.75" thickBot="1" x14ac:dyDescent="0.3">
      <c r="A13" s="42"/>
      <c r="H13" s="43"/>
      <c r="I13" s="43"/>
      <c r="J13" s="43"/>
      <c r="K13" s="43"/>
      <c r="L13" s="43"/>
      <c r="M13" s="43"/>
    </row>
    <row r="14" spans="1:14" x14ac:dyDescent="0.25">
      <c r="A14" s="120" t="s">
        <v>42</v>
      </c>
      <c r="B14" s="121"/>
      <c r="C14" s="121"/>
      <c r="D14" s="121"/>
      <c r="E14" s="19">
        <f>'Emission Calculation '!F23+'Emission Calculation '!F31</f>
        <v>0</v>
      </c>
      <c r="H14" s="111" t="s">
        <v>64</v>
      </c>
      <c r="I14" s="112"/>
      <c r="J14" s="112"/>
      <c r="K14" s="113"/>
      <c r="L14" s="19">
        <f>((('Emission Calculation '!C29/1000)*'Emission Calculation '!D29*8000)/1000)+((('Emission Calculation '!C30/1000)*'Emission Calculation '!D30*1000)/1000)+(((('Emission Calculation '!C17+'Emission Calculation '!C18+'Emission Calculation '!C19)/1000)*'Emission Calculation '!D17*20)/1000)</f>
        <v>0</v>
      </c>
      <c r="M14" s="42"/>
    </row>
    <row r="15" spans="1:14" x14ac:dyDescent="0.25">
      <c r="A15" s="125" t="s">
        <v>43</v>
      </c>
      <c r="B15" s="126"/>
      <c r="C15" s="126"/>
      <c r="D15" s="126"/>
      <c r="E15" s="20">
        <f>'Emission Calculation '!I23+'Emission Calculation '!I31</f>
        <v>0</v>
      </c>
      <c r="H15" s="114" t="s">
        <v>60</v>
      </c>
      <c r="I15" s="115"/>
      <c r="J15" s="115"/>
      <c r="K15" s="116"/>
      <c r="L15" s="20">
        <f>((('Emission Calculation '!C29/1000)*'Emission Calculation '!D29*1500)/1000)+((('Emission Calculation '!C30/1000)*'Emission Calculation '!D30*200)/1000)+(((('Emission Calculation '!C17+'Emission Calculation '!C18+'Emission Calculation '!C19)/1000)*'Emission Calculation '!D17*5)/1000)</f>
        <v>0</v>
      </c>
    </row>
    <row r="16" spans="1:14" x14ac:dyDescent="0.25">
      <c r="A16" s="125" t="s">
        <v>44</v>
      </c>
      <c r="B16" s="126"/>
      <c r="C16" s="126"/>
      <c r="D16" s="126"/>
      <c r="E16" s="20">
        <f>'Emission Calculation '!M23+'Emission Calculation '!M31</f>
        <v>0</v>
      </c>
      <c r="H16" s="114" t="s">
        <v>59</v>
      </c>
      <c r="I16" s="115"/>
      <c r="J16" s="115"/>
      <c r="K16" s="116"/>
      <c r="L16" s="20">
        <f>((('Emission Calculation '!C29/1000)*'Emission Calculation '!D29*600)/1000)+((('Emission Calculation '!C30/1000)*'Emission Calculation '!D30*800)/1000)+((('Emission Calculation '!C17+'Emission Calculation '!C18+'Emission Calculation '!C19)/1000)*'Emission Calculation '!D17*100)/1000</f>
        <v>0</v>
      </c>
    </row>
    <row r="17" spans="1:13" ht="15.75" thickBot="1" x14ac:dyDescent="0.3">
      <c r="A17" s="127" t="s">
        <v>45</v>
      </c>
      <c r="B17" s="128"/>
      <c r="C17" s="128"/>
      <c r="D17" s="128"/>
      <c r="E17" s="21">
        <f>'Emission Calculation '!F23+'Emission Calculation '!J23+'Emission Calculation '!N23+'Emission Calculation '!F31+'Emission Calculation '!J31+'Emission Calculation '!N31</f>
        <v>0</v>
      </c>
      <c r="H17" s="117" t="s">
        <v>61</v>
      </c>
      <c r="I17" s="118"/>
      <c r="J17" s="118"/>
      <c r="K17" s="119"/>
      <c r="L17" s="21">
        <f>(((('Emission Calculation '!C29/1000)*'Emission Calculation '!D29)*43.75)/1000)+(((('Emission Calculation '!C30/1000)*'Emission Calculation '!D30)*138.28)/1000)+(((('Emission Calculation '!C17+'Emission Calculation '!C18+'Emission Calculation '!C19)/1000)*'Emission Calculation '!D17)*460.94)/1000</f>
        <v>0</v>
      </c>
    </row>
    <row r="19" spans="1:13" ht="15.75" thickBot="1" x14ac:dyDescent="0.3"/>
    <row r="20" spans="1:13" ht="15" customHeight="1" x14ac:dyDescent="0.25">
      <c r="B20" s="129" t="s">
        <v>80</v>
      </c>
      <c r="C20" s="130"/>
      <c r="D20" s="130"/>
      <c r="E20" s="130"/>
      <c r="F20" s="130"/>
      <c r="G20" s="130"/>
      <c r="H20" s="130"/>
      <c r="I20" s="130"/>
      <c r="J20" s="130"/>
      <c r="K20" s="130"/>
      <c r="L20" s="131"/>
    </row>
    <row r="21" spans="1:13" x14ac:dyDescent="0.25">
      <c r="B21" s="132"/>
      <c r="C21" s="133"/>
      <c r="D21" s="133"/>
      <c r="E21" s="133"/>
      <c r="F21" s="133"/>
      <c r="G21" s="133"/>
      <c r="H21" s="133"/>
      <c r="I21" s="133"/>
      <c r="J21" s="133"/>
      <c r="K21" s="133"/>
      <c r="L21" s="134"/>
    </row>
    <row r="22" spans="1:13" x14ac:dyDescent="0.25">
      <c r="B22" s="52"/>
      <c r="C22" s="53"/>
      <c r="D22" s="53"/>
      <c r="E22" s="53"/>
      <c r="F22" s="53"/>
      <c r="G22" s="53"/>
      <c r="H22" s="53"/>
      <c r="I22" s="53"/>
      <c r="J22" s="53"/>
      <c r="K22" s="53"/>
      <c r="L22" s="54"/>
    </row>
    <row r="23" spans="1:13" x14ac:dyDescent="0.25">
      <c r="B23" s="62" t="s">
        <v>55</v>
      </c>
      <c r="C23" s="124" t="s">
        <v>78</v>
      </c>
      <c r="D23" s="124"/>
      <c r="E23" s="61"/>
      <c r="F23" s="60" t="s">
        <v>56</v>
      </c>
      <c r="G23" s="124" t="s">
        <v>79</v>
      </c>
      <c r="H23" s="124"/>
      <c r="I23" s="61"/>
      <c r="J23" s="60" t="s">
        <v>57</v>
      </c>
      <c r="K23" s="51"/>
      <c r="L23" s="54"/>
    </row>
    <row r="24" spans="1:13" ht="15.75" thickBot="1" x14ac:dyDescent="0.3">
      <c r="B24" s="57"/>
      <c r="C24" s="63"/>
      <c r="D24" s="63"/>
      <c r="E24" s="58"/>
      <c r="F24" s="59"/>
      <c r="G24" s="63"/>
      <c r="H24" s="63"/>
      <c r="I24" s="58"/>
      <c r="J24" s="59"/>
      <c r="K24" s="55"/>
      <c r="L24" s="56"/>
    </row>
    <row r="27" spans="1:13" x14ac:dyDescent="0.25">
      <c r="B27" s="49"/>
      <c r="C27" s="49"/>
      <c r="D27" s="49"/>
      <c r="F27" s="49"/>
      <c r="G27" s="49"/>
      <c r="H27" s="49"/>
      <c r="I27" s="49"/>
      <c r="J27" s="49"/>
      <c r="K27" s="49"/>
      <c r="L27" s="49"/>
      <c r="M27" s="49"/>
    </row>
    <row r="28" spans="1:13" ht="32.25" customHeight="1" x14ac:dyDescent="0.25">
      <c r="A28" s="100" t="s">
        <v>58</v>
      </c>
      <c r="B28" s="100"/>
      <c r="C28" s="100"/>
      <c r="D28" s="100"/>
      <c r="E28" s="100"/>
      <c r="F28" s="100"/>
      <c r="G28" s="100"/>
      <c r="H28" s="100"/>
      <c r="I28" s="100"/>
      <c r="J28" s="100"/>
      <c r="K28" s="100"/>
      <c r="L28" s="100"/>
      <c r="M28" s="100"/>
    </row>
  </sheetData>
  <mergeCells count="23">
    <mergeCell ref="D4:E4"/>
    <mergeCell ref="C23:D23"/>
    <mergeCell ref="G23:H23"/>
    <mergeCell ref="A15:D15"/>
    <mergeCell ref="A16:D16"/>
    <mergeCell ref="A17:D17"/>
    <mergeCell ref="B20:L21"/>
    <mergeCell ref="F4:J4"/>
    <mergeCell ref="A12:F12"/>
    <mergeCell ref="H12:M12"/>
    <mergeCell ref="A28:M28"/>
    <mergeCell ref="F5:J5"/>
    <mergeCell ref="F6:J6"/>
    <mergeCell ref="F7:J7"/>
    <mergeCell ref="F8:J8"/>
    <mergeCell ref="F9:J9"/>
    <mergeCell ref="D9:E9"/>
    <mergeCell ref="D6:E6"/>
    <mergeCell ref="H14:K14"/>
    <mergeCell ref="H15:K15"/>
    <mergeCell ref="H16:K16"/>
    <mergeCell ref="H17:K17"/>
    <mergeCell ref="A14:D14"/>
  </mergeCells>
  <pageMargins left="0.7" right="0.7" top="0.75" bottom="0.75" header="0.3" footer="0.3"/>
  <pageSetup paperSize="9" orientation="landscape" verticalDpi="0" r:id="rId1"/>
  <headerFooter>
    <oddHeader>&amp;L&amp;G&amp;C&amp;"-,Bold"Reporting of Greenhouse Gas Emissions from Private Companies and Institutions&amp;"-,Regular"
&amp;9Decision 99/1 of 11/4/2013&amp;R&amp;G</oddHeader>
    <oddFooter>&amp;L&amp;A</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O67"/>
  <sheetViews>
    <sheetView topLeftCell="A52" zoomScale="80" zoomScaleNormal="80" workbookViewId="0">
      <selection activeCell="P67" sqref="P67"/>
    </sheetView>
  </sheetViews>
  <sheetFormatPr defaultRowHeight="12" customHeight="1" x14ac:dyDescent="0.2"/>
  <cols>
    <col min="1" max="16384" width="9.140625" style="67"/>
  </cols>
  <sheetData>
    <row r="6" spans="1:15" ht="12" customHeight="1" x14ac:dyDescent="0.2">
      <c r="A6" s="146"/>
      <c r="B6" s="146"/>
      <c r="C6" s="146"/>
      <c r="D6" s="146"/>
      <c r="E6" s="146"/>
      <c r="F6" s="146"/>
      <c r="G6" s="146"/>
      <c r="H6" s="146"/>
      <c r="I6" s="146"/>
      <c r="J6" s="146"/>
      <c r="K6" s="146"/>
      <c r="L6" s="146"/>
      <c r="M6" s="146"/>
      <c r="N6" s="146"/>
    </row>
    <row r="7" spans="1:15" ht="12" customHeight="1" x14ac:dyDescent="0.2">
      <c r="A7" s="147"/>
      <c r="B7" s="148"/>
      <c r="C7" s="148"/>
      <c r="D7" s="148"/>
      <c r="E7" s="148"/>
      <c r="F7" s="148"/>
      <c r="G7" s="148"/>
      <c r="H7" s="148"/>
      <c r="I7" s="148"/>
      <c r="J7" s="148"/>
      <c r="K7" s="148"/>
      <c r="L7" s="148"/>
      <c r="M7" s="148"/>
      <c r="N7" s="148"/>
    </row>
    <row r="8" spans="1:15" ht="12" customHeight="1" x14ac:dyDescent="0.2">
      <c r="A8" s="147"/>
      <c r="B8" s="148"/>
      <c r="C8" s="148"/>
      <c r="D8" s="148"/>
      <c r="E8" s="148"/>
      <c r="F8" s="148"/>
      <c r="G8" s="148"/>
      <c r="H8" s="148"/>
      <c r="I8" s="148"/>
      <c r="J8" s="148"/>
      <c r="K8" s="148"/>
      <c r="L8" s="148"/>
      <c r="M8" s="148"/>
      <c r="N8" s="148"/>
    </row>
    <row r="9" spans="1:15" ht="12" customHeight="1" x14ac:dyDescent="0.2">
      <c r="A9" s="147"/>
      <c r="B9" s="148"/>
      <c r="C9" s="148"/>
      <c r="D9" s="148"/>
      <c r="E9" s="148"/>
      <c r="F9" s="148"/>
      <c r="G9" s="148"/>
      <c r="H9" s="148"/>
      <c r="I9" s="148"/>
      <c r="J9" s="148"/>
      <c r="K9" s="148"/>
      <c r="L9" s="148"/>
      <c r="M9" s="148"/>
      <c r="N9" s="148"/>
    </row>
    <row r="10" spans="1:15" ht="12" customHeight="1" x14ac:dyDescent="0.2">
      <c r="A10" s="147"/>
      <c r="B10" s="148"/>
      <c r="C10" s="148"/>
      <c r="D10" s="148"/>
      <c r="E10" s="148"/>
      <c r="F10" s="148"/>
      <c r="G10" s="148"/>
      <c r="H10" s="148"/>
      <c r="I10" s="148"/>
      <c r="J10" s="148"/>
      <c r="K10" s="148"/>
      <c r="L10" s="148"/>
      <c r="M10" s="148"/>
      <c r="N10" s="148"/>
    </row>
    <row r="11" spans="1:15" ht="12" customHeight="1" x14ac:dyDescent="0.2">
      <c r="A11" s="71"/>
      <c r="B11" s="71"/>
      <c r="C11" s="71"/>
      <c r="D11" s="71"/>
      <c r="E11" s="71"/>
      <c r="F11" s="71"/>
      <c r="G11" s="71"/>
      <c r="H11" s="71"/>
      <c r="I11" s="71"/>
      <c r="J11" s="71"/>
      <c r="K11" s="71"/>
      <c r="L11" s="71"/>
      <c r="M11" s="71"/>
      <c r="N11" s="71"/>
    </row>
    <row r="12" spans="1:15" ht="12" customHeight="1" x14ac:dyDescent="0.2">
      <c r="A12" s="146"/>
      <c r="B12" s="146"/>
      <c r="C12" s="146"/>
      <c r="D12" s="146"/>
      <c r="E12" s="146"/>
      <c r="F12" s="146"/>
      <c r="G12" s="146"/>
      <c r="H12" s="146"/>
      <c r="I12" s="146"/>
      <c r="J12" s="146"/>
      <c r="K12" s="146"/>
      <c r="L12" s="146"/>
      <c r="M12" s="146"/>
      <c r="N12" s="146"/>
    </row>
    <row r="13" spans="1:15" ht="12" customHeight="1" x14ac:dyDescent="0.2">
      <c r="A13" s="144"/>
      <c r="B13" s="149"/>
      <c r="C13" s="145"/>
      <c r="D13" s="145"/>
      <c r="E13" s="145"/>
      <c r="F13" s="145"/>
      <c r="G13" s="145"/>
      <c r="H13" s="145"/>
      <c r="I13" s="145"/>
      <c r="J13" s="145"/>
      <c r="K13" s="145"/>
      <c r="L13" s="145"/>
      <c r="M13" s="145"/>
      <c r="N13" s="145"/>
    </row>
    <row r="14" spans="1:15" ht="12" customHeight="1" x14ac:dyDescent="0.2">
      <c r="A14" s="144"/>
      <c r="B14" s="144"/>
      <c r="C14" s="145"/>
      <c r="D14" s="145"/>
      <c r="E14" s="145"/>
      <c r="F14" s="145"/>
      <c r="G14" s="145"/>
      <c r="H14" s="145"/>
      <c r="I14" s="145"/>
      <c r="J14" s="145"/>
      <c r="K14" s="145"/>
      <c r="L14" s="145"/>
      <c r="M14" s="145"/>
      <c r="N14" s="145"/>
      <c r="O14" s="72"/>
    </row>
    <row r="15" spans="1:15" ht="12" customHeight="1" x14ac:dyDescent="0.2">
      <c r="A15" s="144"/>
      <c r="B15" s="144"/>
      <c r="C15" s="145"/>
      <c r="D15" s="145"/>
      <c r="E15" s="145"/>
      <c r="F15" s="145"/>
      <c r="G15" s="145"/>
      <c r="H15" s="145"/>
      <c r="I15" s="145"/>
      <c r="J15" s="145"/>
      <c r="K15" s="145"/>
      <c r="L15" s="145"/>
      <c r="M15" s="145"/>
      <c r="N15" s="145"/>
    </row>
    <row r="16" spans="1:15" ht="12" customHeight="1" x14ac:dyDescent="0.2">
      <c r="A16" s="144"/>
      <c r="B16" s="144"/>
      <c r="C16" s="145"/>
      <c r="D16" s="145"/>
      <c r="E16" s="145"/>
      <c r="F16" s="145"/>
      <c r="G16" s="145"/>
      <c r="H16" s="145"/>
      <c r="I16" s="145"/>
      <c r="J16" s="145"/>
      <c r="K16" s="145"/>
      <c r="L16" s="145"/>
      <c r="M16" s="145"/>
      <c r="N16" s="145"/>
    </row>
    <row r="17" spans="1:15" ht="12" customHeight="1" x14ac:dyDescent="0.2">
      <c r="A17" s="71"/>
      <c r="B17" s="71"/>
      <c r="C17" s="71"/>
      <c r="D17" s="71"/>
      <c r="E17" s="71"/>
      <c r="F17" s="71"/>
      <c r="G17" s="71"/>
      <c r="H17" s="71"/>
      <c r="I17" s="71"/>
      <c r="J17" s="71"/>
      <c r="K17" s="71"/>
      <c r="L17" s="71"/>
      <c r="M17" s="71"/>
      <c r="N17" s="71"/>
    </row>
    <row r="18" spans="1:15" ht="12" customHeight="1" x14ac:dyDescent="0.2">
      <c r="A18" s="150"/>
      <c r="B18" s="150"/>
      <c r="C18" s="150"/>
      <c r="D18" s="150"/>
      <c r="E18" s="150"/>
      <c r="F18" s="150"/>
      <c r="G18" s="150"/>
      <c r="H18" s="150"/>
      <c r="I18" s="150"/>
      <c r="J18" s="150"/>
      <c r="K18" s="150"/>
      <c r="L18" s="150"/>
      <c r="M18" s="150"/>
      <c r="N18" s="150"/>
      <c r="O18" s="73"/>
    </row>
    <row r="19" spans="1:15" ht="12" customHeight="1" x14ac:dyDescent="0.2">
      <c r="A19" s="144"/>
      <c r="B19" s="144"/>
      <c r="C19" s="144"/>
      <c r="D19" s="145"/>
      <c r="E19" s="145"/>
      <c r="F19" s="145"/>
      <c r="G19" s="145"/>
      <c r="H19" s="145"/>
      <c r="I19" s="145"/>
      <c r="J19" s="145"/>
      <c r="K19" s="145"/>
      <c r="L19" s="145"/>
      <c r="M19" s="145"/>
      <c r="N19" s="145"/>
      <c r="O19" s="74"/>
    </row>
    <row r="20" spans="1:15" ht="12" customHeight="1" x14ac:dyDescent="0.2">
      <c r="A20" s="144"/>
      <c r="B20" s="144"/>
      <c r="C20" s="144"/>
      <c r="D20" s="145"/>
      <c r="E20" s="145"/>
      <c r="F20" s="145"/>
      <c r="G20" s="145"/>
      <c r="H20" s="145"/>
      <c r="I20" s="145"/>
      <c r="J20" s="145"/>
      <c r="K20" s="145"/>
      <c r="L20" s="145"/>
      <c r="M20" s="145"/>
      <c r="N20" s="145"/>
      <c r="O20" s="74"/>
    </row>
    <row r="21" spans="1:15" ht="12" customHeight="1" x14ac:dyDescent="0.2">
      <c r="A21" s="144"/>
      <c r="B21" s="144"/>
      <c r="C21" s="144"/>
      <c r="D21" s="145"/>
      <c r="E21" s="145"/>
      <c r="F21" s="145"/>
      <c r="G21" s="145"/>
      <c r="H21" s="145"/>
      <c r="I21" s="145"/>
      <c r="J21" s="145"/>
      <c r="K21" s="145"/>
      <c r="L21" s="145"/>
      <c r="M21" s="145"/>
      <c r="N21" s="145"/>
      <c r="O21" s="74"/>
    </row>
    <row r="22" spans="1:15" ht="12" customHeight="1" x14ac:dyDescent="0.2">
      <c r="A22" s="144"/>
      <c r="B22" s="144"/>
      <c r="C22" s="144"/>
      <c r="D22" s="145"/>
      <c r="E22" s="151"/>
      <c r="F22" s="151"/>
      <c r="G22" s="151"/>
      <c r="H22" s="151"/>
      <c r="I22" s="151"/>
      <c r="J22" s="151"/>
      <c r="K22" s="151"/>
      <c r="L22" s="151"/>
      <c r="M22" s="151"/>
      <c r="N22" s="151"/>
      <c r="O22" s="73"/>
    </row>
    <row r="23" spans="1:15" ht="12" customHeight="1" x14ac:dyDescent="0.2">
      <c r="A23" s="75"/>
      <c r="B23" s="76"/>
      <c r="C23" s="71"/>
      <c r="D23" s="151"/>
      <c r="E23" s="151"/>
      <c r="F23" s="151"/>
      <c r="G23" s="151"/>
      <c r="H23" s="151"/>
      <c r="I23" s="151"/>
      <c r="J23" s="151"/>
      <c r="K23" s="151"/>
      <c r="L23" s="151"/>
      <c r="M23" s="151"/>
      <c r="N23" s="151"/>
    </row>
    <row r="24" spans="1:15" ht="12" customHeight="1" x14ac:dyDescent="0.2">
      <c r="A24" s="71"/>
      <c r="B24" s="71"/>
      <c r="C24" s="71"/>
      <c r="D24" s="71"/>
      <c r="E24" s="71"/>
      <c r="F24" s="71"/>
      <c r="G24" s="71"/>
      <c r="H24" s="71"/>
      <c r="I24" s="71"/>
      <c r="J24" s="71"/>
      <c r="K24" s="71"/>
      <c r="L24" s="71"/>
      <c r="M24" s="71"/>
      <c r="N24" s="71"/>
    </row>
    <row r="25" spans="1:15" ht="12" customHeight="1" x14ac:dyDescent="0.2">
      <c r="A25" s="146"/>
      <c r="B25" s="146"/>
      <c r="C25" s="146"/>
      <c r="D25" s="146"/>
      <c r="E25" s="146"/>
      <c r="F25" s="146"/>
      <c r="G25" s="146"/>
      <c r="H25" s="146"/>
      <c r="I25" s="146"/>
      <c r="J25" s="146"/>
      <c r="K25" s="146"/>
      <c r="L25" s="146"/>
      <c r="M25" s="146"/>
      <c r="N25" s="146"/>
    </row>
    <row r="26" spans="1:15" ht="12" customHeight="1" x14ac:dyDescent="0.2">
      <c r="A26" s="144"/>
      <c r="B26" s="144"/>
      <c r="C26" s="144"/>
      <c r="D26" s="145"/>
      <c r="E26" s="145"/>
      <c r="F26" s="145"/>
      <c r="G26" s="145"/>
      <c r="H26" s="145"/>
      <c r="I26" s="145"/>
      <c r="J26" s="145"/>
      <c r="K26" s="145"/>
      <c r="L26" s="145"/>
      <c r="M26" s="145"/>
      <c r="N26" s="145"/>
    </row>
    <row r="27" spans="1:15" ht="12" customHeight="1" x14ac:dyDescent="0.2">
      <c r="A27" s="75"/>
    </row>
    <row r="46" spans="1:14" ht="15.95" customHeight="1" thickBot="1" x14ac:dyDescent="0.25"/>
    <row r="47" spans="1:14" ht="12" customHeight="1" x14ac:dyDescent="0.2">
      <c r="A47" s="152" t="s">
        <v>73</v>
      </c>
      <c r="B47" s="153"/>
      <c r="C47" s="153"/>
      <c r="D47" s="153"/>
      <c r="E47" s="153"/>
      <c r="F47" s="153"/>
      <c r="G47" s="153"/>
      <c r="H47" s="153"/>
      <c r="I47" s="153"/>
      <c r="J47" s="153"/>
      <c r="K47" s="153"/>
      <c r="L47" s="153"/>
      <c r="M47" s="153"/>
      <c r="N47" s="154"/>
    </row>
    <row r="48" spans="1:14" ht="15" customHeight="1" x14ac:dyDescent="0.2">
      <c r="A48" s="155" t="s">
        <v>74</v>
      </c>
      <c r="B48" s="156"/>
      <c r="C48" s="156"/>
      <c r="D48" s="156"/>
      <c r="E48" s="156"/>
      <c r="F48" s="156"/>
      <c r="G48" s="156"/>
      <c r="H48" s="156"/>
      <c r="I48" s="156"/>
      <c r="J48" s="156"/>
      <c r="K48" s="156"/>
      <c r="L48" s="156"/>
      <c r="M48" s="156"/>
      <c r="N48" s="157"/>
    </row>
    <row r="49" spans="1:14" ht="15" customHeight="1" x14ac:dyDescent="0.2">
      <c r="A49" s="158" t="s">
        <v>75</v>
      </c>
      <c r="B49" s="159"/>
      <c r="C49" s="159"/>
      <c r="D49" s="159"/>
      <c r="E49" s="159"/>
      <c r="F49" s="159"/>
      <c r="G49" s="159"/>
      <c r="H49" s="159"/>
      <c r="I49" s="159"/>
      <c r="J49" s="159"/>
      <c r="K49" s="159"/>
      <c r="L49" s="159"/>
      <c r="M49" s="159"/>
      <c r="N49" s="160"/>
    </row>
    <row r="50" spans="1:14" ht="30" customHeight="1" x14ac:dyDescent="0.2">
      <c r="A50" s="158" t="s">
        <v>76</v>
      </c>
      <c r="B50" s="159"/>
      <c r="C50" s="159"/>
      <c r="D50" s="159"/>
      <c r="E50" s="159"/>
      <c r="F50" s="159"/>
      <c r="G50" s="159"/>
      <c r="H50" s="159"/>
      <c r="I50" s="159"/>
      <c r="J50" s="159"/>
      <c r="K50" s="159"/>
      <c r="L50" s="159"/>
      <c r="M50" s="159"/>
      <c r="N50" s="160"/>
    </row>
    <row r="51" spans="1:14" ht="45" customHeight="1" thickBot="1" x14ac:dyDescent="0.25">
      <c r="A51" s="161" t="s">
        <v>82</v>
      </c>
      <c r="B51" s="162"/>
      <c r="C51" s="162"/>
      <c r="D51" s="162"/>
      <c r="E51" s="162"/>
      <c r="F51" s="162"/>
      <c r="G51" s="162"/>
      <c r="H51" s="162"/>
      <c r="I51" s="162"/>
      <c r="J51" s="162"/>
      <c r="K51" s="162"/>
      <c r="L51" s="162"/>
      <c r="M51" s="162"/>
      <c r="N51" s="163"/>
    </row>
    <row r="52" spans="1:14" ht="6" customHeight="1" thickBot="1" x14ac:dyDescent="0.25"/>
    <row r="53" spans="1:14" ht="12" customHeight="1" x14ac:dyDescent="0.2">
      <c r="A53" s="152" t="s">
        <v>67</v>
      </c>
      <c r="B53" s="153"/>
      <c r="C53" s="153"/>
      <c r="D53" s="153"/>
      <c r="E53" s="153"/>
      <c r="F53" s="153"/>
      <c r="G53" s="153"/>
      <c r="H53" s="153"/>
      <c r="I53" s="153"/>
      <c r="J53" s="153"/>
      <c r="K53" s="153"/>
      <c r="L53" s="153"/>
      <c r="M53" s="153"/>
      <c r="N53" s="154"/>
    </row>
    <row r="54" spans="1:14" ht="45" customHeight="1" x14ac:dyDescent="0.2">
      <c r="A54" s="167" t="s">
        <v>70</v>
      </c>
      <c r="B54" s="168"/>
      <c r="C54" s="169" t="s">
        <v>83</v>
      </c>
      <c r="D54" s="169"/>
      <c r="E54" s="169"/>
      <c r="F54" s="169"/>
      <c r="G54" s="169"/>
      <c r="H54" s="169"/>
      <c r="I54" s="169"/>
      <c r="J54" s="169"/>
      <c r="K54" s="169"/>
      <c r="L54" s="169"/>
      <c r="M54" s="169"/>
      <c r="N54" s="170"/>
    </row>
    <row r="55" spans="1:14" ht="20.100000000000001" customHeight="1" x14ac:dyDescent="0.2">
      <c r="A55" s="167" t="s">
        <v>69</v>
      </c>
      <c r="B55" s="171"/>
      <c r="C55" s="174" t="s">
        <v>84</v>
      </c>
      <c r="D55" s="175"/>
      <c r="E55" s="175"/>
      <c r="F55" s="175"/>
      <c r="G55" s="175"/>
      <c r="H55" s="175"/>
      <c r="I55" s="175"/>
      <c r="J55" s="175"/>
      <c r="K55" s="175"/>
      <c r="L55" s="175"/>
      <c r="M55" s="175"/>
      <c r="N55" s="176"/>
    </row>
    <row r="56" spans="1:14" ht="20.100000000000001" customHeight="1" x14ac:dyDescent="0.2">
      <c r="A56" s="167"/>
      <c r="B56" s="171"/>
      <c r="C56" s="177"/>
      <c r="D56" s="178"/>
      <c r="E56" s="178"/>
      <c r="F56" s="178"/>
      <c r="G56" s="178"/>
      <c r="H56" s="178"/>
      <c r="I56" s="178"/>
      <c r="J56" s="178"/>
      <c r="K56" s="178"/>
      <c r="L56" s="178"/>
      <c r="M56" s="178"/>
      <c r="N56" s="179"/>
    </row>
    <row r="57" spans="1:14" ht="20.100000000000001" customHeight="1" thickBot="1" x14ac:dyDescent="0.25">
      <c r="A57" s="172"/>
      <c r="B57" s="173"/>
      <c r="C57" s="180"/>
      <c r="D57" s="181"/>
      <c r="E57" s="181"/>
      <c r="F57" s="181"/>
      <c r="G57" s="181"/>
      <c r="H57" s="181"/>
      <c r="I57" s="181"/>
      <c r="J57" s="181"/>
      <c r="K57" s="181"/>
      <c r="L57" s="181"/>
      <c r="M57" s="181"/>
      <c r="N57" s="182"/>
    </row>
    <row r="58" spans="1:14" ht="6" customHeight="1" thickBot="1" x14ac:dyDescent="0.25"/>
    <row r="59" spans="1:14" ht="12" customHeight="1" x14ac:dyDescent="0.2">
      <c r="A59" s="164" t="s">
        <v>68</v>
      </c>
      <c r="B59" s="165"/>
      <c r="C59" s="165"/>
      <c r="D59" s="165"/>
      <c r="E59" s="165"/>
      <c r="F59" s="165"/>
      <c r="G59" s="165"/>
      <c r="H59" s="165"/>
      <c r="I59" s="165"/>
      <c r="J59" s="165"/>
      <c r="K59" s="165"/>
      <c r="L59" s="165"/>
      <c r="M59" s="165"/>
      <c r="N59" s="166"/>
    </row>
    <row r="60" spans="1:14" ht="30" customHeight="1" x14ac:dyDescent="0.2">
      <c r="A60" s="186" t="s">
        <v>71</v>
      </c>
      <c r="B60" s="187"/>
      <c r="C60" s="188"/>
      <c r="D60" s="174" t="s">
        <v>90</v>
      </c>
      <c r="E60" s="175"/>
      <c r="F60" s="175"/>
      <c r="G60" s="175"/>
      <c r="H60" s="175"/>
      <c r="I60" s="175"/>
      <c r="J60" s="175"/>
      <c r="K60" s="175"/>
      <c r="L60" s="175"/>
      <c r="M60" s="175"/>
      <c r="N60" s="176"/>
    </row>
    <row r="61" spans="1:14" ht="30" customHeight="1" x14ac:dyDescent="0.2">
      <c r="A61" s="189"/>
      <c r="B61" s="190"/>
      <c r="C61" s="191"/>
      <c r="D61" s="177"/>
      <c r="E61" s="178"/>
      <c r="F61" s="178"/>
      <c r="G61" s="178"/>
      <c r="H61" s="178"/>
      <c r="I61" s="178"/>
      <c r="J61" s="178"/>
      <c r="K61" s="178"/>
      <c r="L61" s="178"/>
      <c r="M61" s="178"/>
      <c r="N61" s="179"/>
    </row>
    <row r="62" spans="1:14" ht="30" customHeight="1" x14ac:dyDescent="0.2">
      <c r="A62" s="192"/>
      <c r="B62" s="193"/>
      <c r="C62" s="194"/>
      <c r="D62" s="183"/>
      <c r="E62" s="184"/>
      <c r="F62" s="184"/>
      <c r="G62" s="184"/>
      <c r="H62" s="184"/>
      <c r="I62" s="184"/>
      <c r="J62" s="184"/>
      <c r="K62" s="184"/>
      <c r="L62" s="184"/>
      <c r="M62" s="184"/>
      <c r="N62" s="185"/>
    </row>
    <row r="63" spans="1:14" ht="30" customHeight="1" x14ac:dyDescent="0.2">
      <c r="A63" s="204" t="s">
        <v>81</v>
      </c>
      <c r="B63" s="205"/>
      <c r="C63" s="206"/>
      <c r="D63" s="201" t="s">
        <v>91</v>
      </c>
      <c r="E63" s="202"/>
      <c r="F63" s="202"/>
      <c r="G63" s="202"/>
      <c r="H63" s="202"/>
      <c r="I63" s="202"/>
      <c r="J63" s="202"/>
      <c r="K63" s="202"/>
      <c r="L63" s="202"/>
      <c r="M63" s="202"/>
      <c r="N63" s="203"/>
    </row>
    <row r="64" spans="1:14" ht="30" customHeight="1" thickBot="1" x14ac:dyDescent="0.25">
      <c r="A64" s="70" t="s">
        <v>66</v>
      </c>
      <c r="B64" s="68"/>
      <c r="C64" s="69"/>
      <c r="D64" s="195" t="s">
        <v>92</v>
      </c>
      <c r="E64" s="196"/>
      <c r="F64" s="196"/>
      <c r="G64" s="196"/>
      <c r="H64" s="196"/>
      <c r="I64" s="196"/>
      <c r="J64" s="196"/>
      <c r="K64" s="196"/>
      <c r="L64" s="196"/>
      <c r="M64" s="196"/>
      <c r="N64" s="197"/>
    </row>
    <row r="65" spans="1:14" ht="6" customHeight="1" thickBot="1" x14ac:dyDescent="0.25"/>
    <row r="66" spans="1:14" ht="12" customHeight="1" x14ac:dyDescent="0.2">
      <c r="A66" s="152" t="s">
        <v>72</v>
      </c>
      <c r="B66" s="153"/>
      <c r="C66" s="153"/>
      <c r="D66" s="153"/>
      <c r="E66" s="153"/>
      <c r="F66" s="153"/>
      <c r="G66" s="153"/>
      <c r="H66" s="153"/>
      <c r="I66" s="153"/>
      <c r="J66" s="153"/>
      <c r="K66" s="153"/>
      <c r="L66" s="153"/>
      <c r="M66" s="153"/>
      <c r="N66" s="154"/>
    </row>
    <row r="67" spans="1:14" ht="60" customHeight="1" thickBot="1" x14ac:dyDescent="0.25">
      <c r="A67" s="198" t="s">
        <v>77</v>
      </c>
      <c r="B67" s="199"/>
      <c r="C67" s="200"/>
      <c r="D67" s="195" t="s">
        <v>93</v>
      </c>
      <c r="E67" s="196"/>
      <c r="F67" s="196"/>
      <c r="G67" s="196"/>
      <c r="H67" s="196"/>
      <c r="I67" s="196"/>
      <c r="J67" s="196"/>
      <c r="K67" s="196"/>
      <c r="L67" s="196"/>
      <c r="M67" s="196"/>
      <c r="N67" s="197"/>
    </row>
  </sheetData>
  <mergeCells count="38">
    <mergeCell ref="D60:N62"/>
    <mergeCell ref="A60:C62"/>
    <mergeCell ref="D64:N64"/>
    <mergeCell ref="A66:N66"/>
    <mergeCell ref="A67:C67"/>
    <mergeCell ref="D67:N67"/>
    <mergeCell ref="D63:N63"/>
    <mergeCell ref="A63:C63"/>
    <mergeCell ref="A59:N59"/>
    <mergeCell ref="A53:N53"/>
    <mergeCell ref="A54:B54"/>
    <mergeCell ref="C54:N54"/>
    <mergeCell ref="A55:B57"/>
    <mergeCell ref="C55:N57"/>
    <mergeCell ref="A47:N47"/>
    <mergeCell ref="A48:N48"/>
    <mergeCell ref="A49:N49"/>
    <mergeCell ref="A50:N50"/>
    <mergeCell ref="A51:N51"/>
    <mergeCell ref="A26:C26"/>
    <mergeCell ref="D26:N26"/>
    <mergeCell ref="A25:N25"/>
    <mergeCell ref="D22:N22"/>
    <mergeCell ref="D23:N23"/>
    <mergeCell ref="A22:C22"/>
    <mergeCell ref="A19:C21"/>
    <mergeCell ref="D19:N21"/>
    <mergeCell ref="A14:B16"/>
    <mergeCell ref="A6:N6"/>
    <mergeCell ref="A7:N7"/>
    <mergeCell ref="A8:N8"/>
    <mergeCell ref="A9:N9"/>
    <mergeCell ref="A10:N10"/>
    <mergeCell ref="C13:N13"/>
    <mergeCell ref="C14:N16"/>
    <mergeCell ref="A13:B13"/>
    <mergeCell ref="A12:N12"/>
    <mergeCell ref="A18:N18"/>
  </mergeCells>
  <pageMargins left="0.7" right="0.7" top="0.75" bottom="0.75" header="0.3" footer="0.3"/>
  <pageSetup paperSize="9" orientation="landscape" verticalDpi="0" r:id="rId1"/>
  <headerFooter>
    <oddHeader>&amp;L&amp;G&amp;C&amp;"-,Bold"Reporting of Greenhouse Gas Emissions from Private Companies and Institutions&amp;"-,Regular"
&amp;9Decision 99/1 of 11/4/2013&amp;R&amp;G</oddHeader>
    <oddFooter>&amp;L&amp;A</oddFooter>
  </headerFooter>
  <drawing r:id="rId2"/>
  <legacyDrawing r:id="rId3"/>
  <legacyDrawingHF r:id="rId4"/>
  <oleObjects>
    <mc:AlternateContent xmlns:mc="http://schemas.openxmlformats.org/markup-compatibility/2006">
      <mc:Choice Requires="x14">
        <oleObject progId="AcroExch.Document.7" shapeId="1027" r:id="rId5">
          <objectPr defaultSize="0" autoPict="0" r:id="rId6">
            <anchor moveWithCells="1">
              <from>
                <xdr:col>0</xdr:col>
                <xdr:colOff>0</xdr:colOff>
                <xdr:row>16</xdr:row>
                <xdr:rowOff>28575</xdr:rowOff>
              </from>
              <to>
                <xdr:col>4</xdr:col>
                <xdr:colOff>66675</xdr:colOff>
                <xdr:row>43</xdr:row>
                <xdr:rowOff>57150</xdr:rowOff>
              </to>
            </anchor>
          </objectPr>
        </oleObject>
      </mc:Choice>
      <mc:Fallback>
        <oleObject progId="AcroExch.Document.7" shapeId="1027" r:id="rId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3"/>
  <sheetViews>
    <sheetView tabSelected="1" topLeftCell="A13" zoomScaleNormal="100" workbookViewId="0">
      <selection activeCell="F23" sqref="F23"/>
    </sheetView>
  </sheetViews>
  <sheetFormatPr defaultRowHeight="15" x14ac:dyDescent="0.25"/>
  <cols>
    <col min="1" max="2" width="14.28515625" style="77" customWidth="1"/>
    <col min="3" max="3" width="17" style="77" customWidth="1"/>
    <col min="4" max="4" width="12.85546875" style="77" customWidth="1"/>
    <col min="5" max="5" width="15.85546875" style="77" customWidth="1"/>
    <col min="6" max="6" width="12.28515625" style="77" customWidth="1"/>
    <col min="7" max="7" width="3.7109375" style="77" customWidth="1"/>
    <col min="8" max="8" width="12.28515625" style="77" customWidth="1"/>
    <col min="9" max="9" width="11.85546875" style="77" customWidth="1"/>
    <col min="10" max="10" width="9.140625" style="77"/>
    <col min="11" max="11" width="3.7109375" style="77" customWidth="1"/>
    <col min="12" max="12" width="11" style="77" customWidth="1"/>
    <col min="13" max="13" width="9.85546875" style="77" customWidth="1"/>
    <col min="14" max="16384" width="9.140625" style="77"/>
  </cols>
  <sheetData>
    <row r="3" spans="1:14" ht="18.75" x14ac:dyDescent="0.3">
      <c r="E3" s="78" t="s">
        <v>46</v>
      </c>
      <c r="I3" s="78" t="s">
        <v>10</v>
      </c>
    </row>
    <row r="4" spans="1:14" x14ac:dyDescent="0.25">
      <c r="I4" s="79"/>
    </row>
    <row r="5" spans="1:14" x14ac:dyDescent="0.25">
      <c r="A5" s="80" t="s">
        <v>65</v>
      </c>
      <c r="B5" s="80"/>
      <c r="C5" s="80"/>
      <c r="D5" s="80"/>
      <c r="E5" s="80"/>
    </row>
    <row r="6" spans="1:14" ht="15" customHeight="1" x14ac:dyDescent="0.25">
      <c r="A6" s="207" t="s">
        <v>16</v>
      </c>
      <c r="B6" s="208"/>
      <c r="C6" s="208"/>
      <c r="D6" s="208"/>
      <c r="E6" s="208"/>
      <c r="F6" s="208"/>
      <c r="G6" s="208"/>
      <c r="H6" s="208"/>
      <c r="I6" s="208"/>
      <c r="J6" s="208"/>
      <c r="K6" s="208"/>
      <c r="L6" s="208"/>
      <c r="M6" s="208"/>
      <c r="N6" s="209"/>
    </row>
    <row r="7" spans="1:14" ht="15" customHeight="1" x14ac:dyDescent="0.25">
      <c r="C7" s="81" t="s">
        <v>13</v>
      </c>
      <c r="I7" s="81" t="s">
        <v>13</v>
      </c>
    </row>
    <row r="8" spans="1:14" ht="23.25" customHeight="1" x14ac:dyDescent="0.25">
      <c r="A8" s="24"/>
      <c r="B8" s="24"/>
      <c r="F8" s="11"/>
      <c r="I8" s="25" t="s">
        <v>26</v>
      </c>
      <c r="J8" s="210" t="s">
        <v>27</v>
      </c>
      <c r="K8" s="211"/>
      <c r="L8" s="65" t="s">
        <v>32</v>
      </c>
      <c r="M8" s="64" t="s">
        <v>29</v>
      </c>
      <c r="N8" s="28" t="s">
        <v>30</v>
      </c>
    </row>
    <row r="9" spans="1:14" ht="15.75" customHeight="1" thickBot="1" x14ac:dyDescent="0.3">
      <c r="A9" s="24"/>
      <c r="B9" s="22"/>
      <c r="C9" s="31" t="s">
        <v>1</v>
      </c>
      <c r="D9" s="25" t="s">
        <v>35</v>
      </c>
      <c r="E9" s="28" t="s">
        <v>30</v>
      </c>
      <c r="F9" s="12"/>
      <c r="G9" s="82"/>
      <c r="I9" s="27" t="s">
        <v>34</v>
      </c>
      <c r="J9" s="212" t="s">
        <v>28</v>
      </c>
      <c r="K9" s="213"/>
      <c r="L9" s="66" t="s">
        <v>33</v>
      </c>
      <c r="M9" s="37" t="s">
        <v>36</v>
      </c>
      <c r="N9" s="29" t="s">
        <v>20</v>
      </c>
    </row>
    <row r="10" spans="1:14" ht="25.5" customHeight="1" thickBot="1" x14ac:dyDescent="0.3">
      <c r="C10" s="13" t="s">
        <v>11</v>
      </c>
      <c r="D10" s="96" t="s">
        <v>87</v>
      </c>
      <c r="E10" s="29" t="s">
        <v>20</v>
      </c>
      <c r="G10" s="34"/>
      <c r="H10" s="32" t="s">
        <v>25</v>
      </c>
      <c r="I10" s="18">
        <v>0</v>
      </c>
      <c r="J10" s="214">
        <v>0</v>
      </c>
      <c r="K10" s="215"/>
      <c r="L10" s="83">
        <v>220</v>
      </c>
      <c r="M10" s="84">
        <v>1.3</v>
      </c>
      <c r="N10" s="30">
        <f>I10*J10*L10*M10*0.8*10^-6</f>
        <v>0</v>
      </c>
    </row>
    <row r="11" spans="1:14" ht="26.25" customHeight="1" thickBot="1" x14ac:dyDescent="0.3">
      <c r="A11" s="218" t="s">
        <v>12</v>
      </c>
      <c r="B11" s="219"/>
      <c r="C11" s="18">
        <v>0</v>
      </c>
      <c r="D11" s="85">
        <v>0.65</v>
      </c>
      <c r="E11" s="30">
        <f>(C11*D11)/1000</f>
        <v>0</v>
      </c>
      <c r="G11" s="35"/>
      <c r="H11" s="33" t="s">
        <v>31</v>
      </c>
      <c r="I11" s="39">
        <v>0</v>
      </c>
      <c r="J11" s="216">
        <v>0</v>
      </c>
      <c r="K11" s="217"/>
      <c r="L11" s="86">
        <v>380</v>
      </c>
      <c r="M11" s="87">
        <v>1.3</v>
      </c>
      <c r="N11" s="30">
        <f>I11*J11*L11*M11*0.8*1.73*10^-6</f>
        <v>0</v>
      </c>
    </row>
    <row r="12" spans="1:14" ht="9.9499999999999993" customHeight="1" thickTop="1" x14ac:dyDescent="0.25"/>
    <row r="13" spans="1:14" ht="15" customHeight="1" x14ac:dyDescent="0.25">
      <c r="A13" s="207" t="s">
        <v>37</v>
      </c>
      <c r="B13" s="208"/>
      <c r="C13" s="208"/>
      <c r="D13" s="208"/>
      <c r="E13" s="208"/>
      <c r="F13" s="208"/>
      <c r="G13" s="208"/>
      <c r="H13" s="208"/>
      <c r="I13" s="208"/>
      <c r="J13" s="208"/>
      <c r="K13" s="208"/>
      <c r="L13" s="208"/>
      <c r="M13" s="208"/>
      <c r="N13" s="209"/>
    </row>
    <row r="14" spans="1:14" x14ac:dyDescent="0.25">
      <c r="C14" s="81" t="s">
        <v>13</v>
      </c>
      <c r="H14" s="81" t="s">
        <v>14</v>
      </c>
      <c r="L14" s="81" t="s">
        <v>15</v>
      </c>
    </row>
    <row r="15" spans="1:14" ht="26.25" x14ac:dyDescent="0.25">
      <c r="A15" s="22"/>
      <c r="B15" s="3" t="s">
        <v>1</v>
      </c>
      <c r="C15" s="3" t="s">
        <v>1</v>
      </c>
      <c r="D15" s="3" t="s">
        <v>5</v>
      </c>
      <c r="E15" s="3" t="s">
        <v>6</v>
      </c>
      <c r="F15" s="4" t="s">
        <v>30</v>
      </c>
      <c r="H15" s="7" t="s">
        <v>22</v>
      </c>
      <c r="I15" s="4" t="s">
        <v>23</v>
      </c>
      <c r="J15" s="10" t="s">
        <v>17</v>
      </c>
      <c r="K15" s="1"/>
      <c r="L15" s="7" t="s">
        <v>18</v>
      </c>
      <c r="M15" s="4" t="s">
        <v>19</v>
      </c>
      <c r="N15" s="9" t="s">
        <v>17</v>
      </c>
    </row>
    <row r="16" spans="1:14" ht="15.75" thickBot="1" x14ac:dyDescent="0.3">
      <c r="A16" s="23"/>
      <c r="B16" s="99" t="s">
        <v>88</v>
      </c>
      <c r="C16" s="29" t="s">
        <v>0</v>
      </c>
      <c r="D16" s="6" t="s">
        <v>9</v>
      </c>
      <c r="E16" s="5" t="s">
        <v>2</v>
      </c>
      <c r="F16" s="6" t="s">
        <v>20</v>
      </c>
      <c r="H16" s="8" t="s">
        <v>86</v>
      </c>
      <c r="I16" s="6" t="s">
        <v>21</v>
      </c>
      <c r="J16" s="6" t="s">
        <v>20</v>
      </c>
      <c r="K16" s="1"/>
      <c r="L16" s="8" t="s">
        <v>86</v>
      </c>
      <c r="M16" s="6" t="s">
        <v>20</v>
      </c>
      <c r="N16" s="6" t="s">
        <v>20</v>
      </c>
    </row>
    <row r="17" spans="1:14" ht="24" x14ac:dyDescent="0.25">
      <c r="A17" s="26" t="s">
        <v>39</v>
      </c>
      <c r="B17" s="97"/>
      <c r="C17" s="88">
        <f>(B17*0.83)/1000</f>
        <v>0</v>
      </c>
      <c r="D17" s="88">
        <v>43.33</v>
      </c>
      <c r="E17" s="88">
        <v>20.2</v>
      </c>
      <c r="F17" s="50">
        <f t="shared" ref="F17:F21" si="0">(((C17*D17*E17)*0.99)*(44/12))/1000</f>
        <v>0</v>
      </c>
      <c r="G17" s="89"/>
      <c r="H17" s="90">
        <v>2E-3</v>
      </c>
      <c r="I17" s="50">
        <f t="shared" ref="I17:I22" si="1">(C17*D17*H17)/1000</f>
        <v>0</v>
      </c>
      <c r="J17" s="50">
        <f>I17*21</f>
        <v>0</v>
      </c>
      <c r="K17" s="91"/>
      <c r="L17" s="90">
        <v>5.9999999999999995E-4</v>
      </c>
      <c r="M17" s="50">
        <f t="shared" ref="M17:M22" si="2">(C17*D17*L17)/1000</f>
        <v>0</v>
      </c>
      <c r="N17" s="50">
        <f>M17*310</f>
        <v>0</v>
      </c>
    </row>
    <row r="18" spans="1:14" ht="24" x14ac:dyDescent="0.25">
      <c r="A18" s="26" t="s">
        <v>40</v>
      </c>
      <c r="B18" s="97"/>
      <c r="C18" s="88">
        <f t="shared" ref="C18:C19" si="3">(B18*0.83)/1000</f>
        <v>0</v>
      </c>
      <c r="D18" s="88">
        <v>43.33</v>
      </c>
      <c r="E18" s="88">
        <v>20.2</v>
      </c>
      <c r="F18" s="50">
        <f t="shared" si="0"/>
        <v>0</v>
      </c>
      <c r="G18" s="89"/>
      <c r="H18" s="90">
        <v>2E-3</v>
      </c>
      <c r="I18" s="50">
        <f t="shared" si="1"/>
        <v>0</v>
      </c>
      <c r="J18" s="50">
        <f t="shared" ref="J18:J20" si="4">I18*21</f>
        <v>0</v>
      </c>
      <c r="K18" s="91"/>
      <c r="L18" s="90">
        <v>5.9999999999999995E-4</v>
      </c>
      <c r="M18" s="50">
        <f t="shared" si="2"/>
        <v>0</v>
      </c>
      <c r="N18" s="50">
        <f t="shared" ref="N18:N20" si="5">M18*310</f>
        <v>0</v>
      </c>
    </row>
    <row r="19" spans="1:14" ht="24" x14ac:dyDescent="0.25">
      <c r="A19" s="26" t="s">
        <v>41</v>
      </c>
      <c r="B19" s="97"/>
      <c r="C19" s="88">
        <f t="shared" si="3"/>
        <v>0</v>
      </c>
      <c r="D19" s="88">
        <v>43.33</v>
      </c>
      <c r="E19" s="88">
        <v>20.2</v>
      </c>
      <c r="F19" s="50">
        <f t="shared" si="0"/>
        <v>0</v>
      </c>
      <c r="G19" s="89"/>
      <c r="H19" s="90">
        <v>2E-3</v>
      </c>
      <c r="I19" s="50">
        <f t="shared" si="1"/>
        <v>0</v>
      </c>
      <c r="J19" s="50">
        <f t="shared" si="4"/>
        <v>0</v>
      </c>
      <c r="K19" s="89"/>
      <c r="L19" s="90">
        <v>5.9999999999999995E-4</v>
      </c>
      <c r="M19" s="50">
        <f t="shared" si="2"/>
        <v>0</v>
      </c>
      <c r="N19" s="50">
        <f t="shared" si="5"/>
        <v>0</v>
      </c>
    </row>
    <row r="20" spans="1:14" ht="24" x14ac:dyDescent="0.25">
      <c r="A20" s="26" t="s">
        <v>89</v>
      </c>
      <c r="B20" s="98"/>
      <c r="C20" s="88">
        <f>(B20*0.9)/1000</f>
        <v>0</v>
      </c>
      <c r="D20" s="88">
        <v>40.19</v>
      </c>
      <c r="E20" s="88">
        <v>21.1</v>
      </c>
      <c r="F20" s="50">
        <f t="shared" si="0"/>
        <v>0</v>
      </c>
      <c r="G20" s="89"/>
      <c r="H20" s="90">
        <v>2E-3</v>
      </c>
      <c r="I20" s="50">
        <f>(C20*D20*H20)/1000</f>
        <v>0</v>
      </c>
      <c r="J20" s="50">
        <f t="shared" si="4"/>
        <v>0</v>
      </c>
      <c r="K20" s="89"/>
      <c r="L20" s="90">
        <v>5.9999999999999995E-4</v>
      </c>
      <c r="M20" s="50">
        <f t="shared" si="2"/>
        <v>0</v>
      </c>
      <c r="N20" s="50">
        <f t="shared" si="5"/>
        <v>0</v>
      </c>
    </row>
    <row r="21" spans="1:14" x14ac:dyDescent="0.25">
      <c r="A21" s="14" t="s">
        <v>85</v>
      </c>
      <c r="B21" s="97"/>
      <c r="C21" s="88">
        <f>(B21*0.54)/1000</f>
        <v>0</v>
      </c>
      <c r="D21" s="85">
        <v>47.31</v>
      </c>
      <c r="E21" s="85">
        <v>17.2</v>
      </c>
      <c r="F21" s="2">
        <f t="shared" si="0"/>
        <v>0</v>
      </c>
      <c r="H21" s="92">
        <v>5.0000000000000001E-3</v>
      </c>
      <c r="I21" s="2">
        <f t="shared" si="1"/>
        <v>0</v>
      </c>
      <c r="J21" s="2">
        <f>I21*21</f>
        <v>0</v>
      </c>
      <c r="K21" s="93"/>
      <c r="L21" s="92">
        <v>1E-4</v>
      </c>
      <c r="M21" s="2">
        <f t="shared" si="2"/>
        <v>0</v>
      </c>
      <c r="N21" s="2">
        <f>M21*310</f>
        <v>0</v>
      </c>
    </row>
    <row r="22" spans="1:14" x14ac:dyDescent="0.25">
      <c r="A22" s="14" t="s">
        <v>4</v>
      </c>
      <c r="B22" s="97"/>
      <c r="C22" s="88">
        <f>(B22*0.88)/1000</f>
        <v>0</v>
      </c>
      <c r="D22" s="85">
        <v>40.19</v>
      </c>
      <c r="E22" s="85">
        <v>20</v>
      </c>
      <c r="F22" s="2">
        <f>(((C22*D22*E22)*0.99*0.5)*(44/12))/1000</f>
        <v>0</v>
      </c>
      <c r="H22" s="92">
        <v>2E-3</v>
      </c>
      <c r="I22" s="2">
        <f t="shared" si="1"/>
        <v>0</v>
      </c>
      <c r="J22" s="2">
        <f>I22*21</f>
        <v>0</v>
      </c>
      <c r="K22" s="93"/>
      <c r="L22" s="92">
        <v>5.9999999999999995E-4</v>
      </c>
      <c r="M22" s="2">
        <f t="shared" si="2"/>
        <v>0</v>
      </c>
      <c r="N22" s="2">
        <f>M22*310</f>
        <v>0</v>
      </c>
    </row>
    <row r="23" spans="1:14" ht="15.75" thickBot="1" x14ac:dyDescent="0.3">
      <c r="A23" s="38" t="s">
        <v>7</v>
      </c>
      <c r="B23" s="15"/>
      <c r="C23" s="15"/>
      <c r="D23" s="15"/>
      <c r="E23" s="15"/>
      <c r="F23" s="17">
        <f>SUM(F17:F22)</f>
        <v>0</v>
      </c>
      <c r="G23" s="94"/>
      <c r="H23" s="16"/>
      <c r="I23" s="17">
        <f>SUM(I17:I22)</f>
        <v>0</v>
      </c>
      <c r="J23" s="17">
        <f>SUM(J17:J22)</f>
        <v>0</v>
      </c>
      <c r="K23" s="94"/>
      <c r="L23" s="16"/>
      <c r="M23" s="17">
        <f>SUM(M17:M22)</f>
        <v>0</v>
      </c>
      <c r="N23" s="17">
        <f>SUM(N17:N22)</f>
        <v>0</v>
      </c>
    </row>
    <row r="24" spans="1:14" ht="9.9499999999999993" customHeight="1" thickTop="1" x14ac:dyDescent="0.25"/>
    <row r="25" spans="1:14" ht="15" customHeight="1" x14ac:dyDescent="0.25">
      <c r="A25" s="207" t="s">
        <v>38</v>
      </c>
      <c r="B25" s="208"/>
      <c r="C25" s="208"/>
      <c r="D25" s="208"/>
      <c r="E25" s="208"/>
      <c r="F25" s="208"/>
      <c r="G25" s="208"/>
      <c r="H25" s="208"/>
      <c r="I25" s="208"/>
      <c r="J25" s="208"/>
      <c r="K25" s="208"/>
      <c r="L25" s="208"/>
      <c r="M25" s="208"/>
      <c r="N25" s="209"/>
    </row>
    <row r="26" spans="1:14" x14ac:dyDescent="0.25">
      <c r="C26" s="81" t="s">
        <v>13</v>
      </c>
      <c r="H26" s="81" t="s">
        <v>14</v>
      </c>
      <c r="L26" s="81" t="s">
        <v>15</v>
      </c>
    </row>
    <row r="27" spans="1:14" ht="26.25" x14ac:dyDescent="0.25">
      <c r="A27" s="22"/>
      <c r="B27" s="3" t="s">
        <v>1</v>
      </c>
      <c r="C27" s="3" t="s">
        <v>1</v>
      </c>
      <c r="D27" s="3" t="s">
        <v>5</v>
      </c>
      <c r="E27" s="3" t="s">
        <v>6</v>
      </c>
      <c r="F27" s="4" t="s">
        <v>30</v>
      </c>
      <c r="H27" s="7" t="s">
        <v>22</v>
      </c>
      <c r="I27" s="4" t="s">
        <v>23</v>
      </c>
      <c r="J27" s="9" t="s">
        <v>17</v>
      </c>
      <c r="K27" s="1"/>
      <c r="L27" s="7" t="s">
        <v>18</v>
      </c>
      <c r="M27" s="4" t="s">
        <v>19</v>
      </c>
      <c r="N27" s="9" t="s">
        <v>24</v>
      </c>
    </row>
    <row r="28" spans="1:14" ht="15.75" thickBot="1" x14ac:dyDescent="0.3">
      <c r="A28" s="23"/>
      <c r="B28" s="36" t="s">
        <v>88</v>
      </c>
      <c r="C28" s="6" t="s">
        <v>0</v>
      </c>
      <c r="D28" s="6" t="s">
        <v>9</v>
      </c>
      <c r="E28" s="5" t="s">
        <v>2</v>
      </c>
      <c r="F28" s="6" t="s">
        <v>20</v>
      </c>
      <c r="H28" s="8" t="s">
        <v>86</v>
      </c>
      <c r="I28" s="6" t="s">
        <v>21</v>
      </c>
      <c r="J28" s="6" t="s">
        <v>20</v>
      </c>
      <c r="K28" s="1"/>
      <c r="L28" s="8" t="s">
        <v>86</v>
      </c>
      <c r="M28" s="6" t="s">
        <v>20</v>
      </c>
      <c r="N28" s="6" t="s">
        <v>20</v>
      </c>
    </row>
    <row r="29" spans="1:14" x14ac:dyDescent="0.25">
      <c r="A29" s="14" t="s">
        <v>8</v>
      </c>
      <c r="B29" s="97"/>
      <c r="C29" s="88">
        <f>(B29*0.74)/1000</f>
        <v>0</v>
      </c>
      <c r="D29" s="95">
        <v>44.8</v>
      </c>
      <c r="E29" s="95">
        <v>18.899999999999999</v>
      </c>
      <c r="F29" s="2">
        <f>(((C29*D29*E29)*0.99)*(44/12))/1000</f>
        <v>0</v>
      </c>
      <c r="H29" s="92">
        <v>0.02</v>
      </c>
      <c r="I29" s="2">
        <f>(C29*D29*H29)/1000</f>
        <v>0</v>
      </c>
      <c r="J29" s="2">
        <f>I29*21</f>
        <v>0</v>
      </c>
      <c r="K29" s="93"/>
      <c r="L29" s="92">
        <v>5.9999999999999995E-4</v>
      </c>
      <c r="M29" s="2">
        <f>(C29*D29*L29)/1000</f>
        <v>0</v>
      </c>
      <c r="N29" s="2">
        <f>M29*310</f>
        <v>0</v>
      </c>
    </row>
    <row r="30" spans="1:14" x14ac:dyDescent="0.25">
      <c r="A30" s="14" t="s">
        <v>3</v>
      </c>
      <c r="B30" s="97"/>
      <c r="C30" s="88">
        <f>(B30*0.83)/1000</f>
        <v>0</v>
      </c>
      <c r="D30" s="95">
        <v>43.33</v>
      </c>
      <c r="E30" s="95">
        <v>20.2</v>
      </c>
      <c r="F30" s="2">
        <f>(((C30*D30*E30)*0.99)*(44/12))/1000</f>
        <v>0</v>
      </c>
      <c r="H30" s="92">
        <v>5.0000000000000001E-3</v>
      </c>
      <c r="I30" s="2">
        <f>(C30*D30*H30)/1000</f>
        <v>0</v>
      </c>
      <c r="J30" s="2">
        <f>I30*21</f>
        <v>0</v>
      </c>
      <c r="K30" s="93"/>
      <c r="L30" s="92">
        <v>5.9999999999999995E-4</v>
      </c>
      <c r="M30" s="2">
        <f>(C30*D30*L30)/1000</f>
        <v>0</v>
      </c>
      <c r="N30" s="2">
        <f>M30*310</f>
        <v>0</v>
      </c>
    </row>
    <row r="31" spans="1:14" ht="15.75" thickBot="1" x14ac:dyDescent="0.3">
      <c r="A31" s="38" t="s">
        <v>7</v>
      </c>
      <c r="B31" s="15"/>
      <c r="C31" s="17"/>
      <c r="D31" s="17"/>
      <c r="E31" s="17"/>
      <c r="F31" s="17">
        <f>SUM(F29:F30)</f>
        <v>0</v>
      </c>
      <c r="G31" s="94"/>
      <c r="H31" s="17"/>
      <c r="I31" s="17">
        <f>SUM(I29:I30)</f>
        <v>0</v>
      </c>
      <c r="J31" s="17">
        <f>SUM(J29:J30)</f>
        <v>0</v>
      </c>
      <c r="K31" s="94"/>
      <c r="L31" s="17"/>
      <c r="M31" s="17">
        <f>SUM(M29:M30)</f>
        <v>0</v>
      </c>
      <c r="N31" s="17">
        <f>SUM(N29:N30)</f>
        <v>0</v>
      </c>
    </row>
    <row r="32" spans="1:14" ht="15.75" thickTop="1" x14ac:dyDescent="0.25"/>
    <row r="33" ht="18" customHeight="1" x14ac:dyDescent="0.25"/>
  </sheetData>
  <mergeCells count="8">
    <mergeCell ref="A25:N25"/>
    <mergeCell ref="A6:N6"/>
    <mergeCell ref="J8:K8"/>
    <mergeCell ref="J9:K9"/>
    <mergeCell ref="J10:K10"/>
    <mergeCell ref="J11:K11"/>
    <mergeCell ref="A13:N13"/>
    <mergeCell ref="A11:B11"/>
  </mergeCells>
  <pageMargins left="0.25" right="0.25" top="0.75" bottom="0.75" header="0.3" footer="0.3"/>
  <pageSetup paperSize="9" scale="90" orientation="landscape" verticalDpi="0" r:id="rId1"/>
  <headerFooter>
    <oddHeader>&amp;L&amp;G&amp;C&amp;"-,Bold"Reporting of Greenhouse Gas Emissions from Private Companies and Institutions&amp;"-,Regular"
&amp;9Decision 99/1 of 11/4/2013&amp;R&amp;G</oddHeader>
    <oddFooter>&amp;L&amp;A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Instructions</vt:lpstr>
      <vt:lpstr>Emission Calculation </vt:lpstr>
      <vt:lpstr>Instructions!Print_Area</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 Kai</dc:creator>
  <cp:lastModifiedBy>Mary Awad</cp:lastModifiedBy>
  <cp:lastPrinted>2015-08-20T09:22:17Z</cp:lastPrinted>
  <dcterms:created xsi:type="dcterms:W3CDTF">2012-08-23T12:30:00Z</dcterms:created>
  <dcterms:modified xsi:type="dcterms:W3CDTF">2016-11-15T10:21:46Z</dcterms:modified>
</cp:coreProperties>
</file>